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1"/>
  </bookViews>
  <sheets>
    <sheet name="akce ŘSD" sheetId="1" r:id="rId1"/>
    <sheet name="akce SŽDC" sheetId="2" r:id="rId2"/>
    <sheet name="akce ŘVC" sheetId="3" r:id="rId3"/>
  </sheets>
  <definedNames/>
  <calcPr fullCalcOnLoad="1"/>
</workbook>
</file>

<file path=xl/sharedStrings.xml><?xml version="1.0" encoding="utf-8"?>
<sst xmlns="http://schemas.openxmlformats.org/spreadsheetml/2006/main" count="1336" uniqueCount="331">
  <si>
    <t>Harmonogram výstavby dopravní infrastruktury v letech 2008 - 2013</t>
  </si>
  <si>
    <t>Aktualizace pro roky 2012 - 2013</t>
  </si>
  <si>
    <t>(pro informaci uveden rovněž rok 2014)</t>
  </si>
  <si>
    <t>Databáze akcí ŘSD</t>
  </si>
  <si>
    <t>Počet</t>
  </si>
  <si>
    <t>C e l k e m</t>
  </si>
  <si>
    <t>[tis. Kč]</t>
  </si>
  <si>
    <t xml:space="preserve">Ev. číslo  </t>
  </si>
  <si>
    <t xml:space="preserve">Kód  </t>
  </si>
  <si>
    <t xml:space="preserve">D  </t>
  </si>
  <si>
    <t xml:space="preserve">T  </t>
  </si>
  <si>
    <t>Stav akce</t>
  </si>
  <si>
    <t xml:space="preserve">Název  </t>
  </si>
  <si>
    <t>Celkem akce</t>
  </si>
  <si>
    <t>Do 31.12.2011 předpoklad čerpání</t>
  </si>
  <si>
    <t>2012
rozpočet
SFDI</t>
  </si>
  <si>
    <t>2012
rozpočet SFDI spolufinancování (náhrada EIB)</t>
  </si>
  <si>
    <t>2013
předpoklad
SFDI</t>
  </si>
  <si>
    <t>2013
rozpočet SFDI spolufinancování (náhrada EIB)</t>
  </si>
  <si>
    <t>2014
předpoklad
SFDI</t>
  </si>
  <si>
    <t>2014
rozpočet SFDI spolufinancování (náhrada EIB)</t>
  </si>
  <si>
    <t>2012 
rozpočet 
OPD</t>
  </si>
  <si>
    <t>2013 
předpoklad 
OPD</t>
  </si>
  <si>
    <t>2014
předpoklad 
OPD</t>
  </si>
  <si>
    <t>2012 
spolufinancování úvěr EIB</t>
  </si>
  <si>
    <t>2013
spolufinancování
úvěr EIB</t>
  </si>
  <si>
    <t>2012 rozpočet
ost. fondy EU</t>
  </si>
  <si>
    <t>2013 předpoklad
ost. fondy EU</t>
  </si>
  <si>
    <t>2014 předpoklad
ost. fondy EU</t>
  </si>
  <si>
    <t xml:space="preserve">Od stavební část </t>
  </si>
  <si>
    <t xml:space="preserve">Do stavební část  </t>
  </si>
  <si>
    <t xml:space="preserve">Kraj  </t>
  </si>
  <si>
    <t>Investor</t>
  </si>
  <si>
    <t>Opravy, údržba a provozní výdaje včetně mýta</t>
  </si>
  <si>
    <t>a1</t>
  </si>
  <si>
    <t>U</t>
  </si>
  <si>
    <t>Ma</t>
  </si>
  <si>
    <t>údržba silnice I. třídy (ŘSD)</t>
  </si>
  <si>
    <t>01/12</t>
  </si>
  <si>
    <t>12/12</t>
  </si>
  <si>
    <t>BAL</t>
  </si>
  <si>
    <t xml:space="preserve">ŘSD ČR  </t>
  </si>
  <si>
    <t xml:space="preserve">běžné výdaje § 2212 silnice  </t>
  </si>
  <si>
    <t>opravy silnice I. třídy (ŘSD)</t>
  </si>
  <si>
    <t>a5</t>
  </si>
  <si>
    <t xml:space="preserve">běžné výdaje § 2211 dálnice  </t>
  </si>
  <si>
    <t>údržba dálnice (ŘSD)</t>
  </si>
  <si>
    <t>opravy dálnice (ŘSD)</t>
  </si>
  <si>
    <t>m</t>
  </si>
  <si>
    <t>M</t>
  </si>
  <si>
    <t>Mýto - neinvestiční náklady dodavatele</t>
  </si>
  <si>
    <t xml:space="preserve">Mýto - běžný provoz </t>
  </si>
  <si>
    <t xml:space="preserve">Telematika - neinvestice  </t>
  </si>
  <si>
    <t xml:space="preserve">Telematika - běžný provoz </t>
  </si>
  <si>
    <t>Příprava zpoplatnění komunikací I. a nižších tříd</t>
  </si>
  <si>
    <t>Provoz systému na zpoplatnění komunikací I. a nižších tříd</t>
  </si>
  <si>
    <t xml:space="preserve">Mýto - investiční náklady dodavatele  </t>
  </si>
  <si>
    <t xml:space="preserve">04/07  </t>
  </si>
  <si>
    <t xml:space="preserve">04/17  </t>
  </si>
  <si>
    <t xml:space="preserve">Telematika - investice </t>
  </si>
  <si>
    <t xml:space="preserve">01/10  </t>
  </si>
  <si>
    <t xml:space="preserve">12/12  </t>
  </si>
  <si>
    <t xml:space="preserve">Dodatečné rozšíření funkcionality mýtného systému </t>
  </si>
  <si>
    <t>Doplatky probíhajících akcí</t>
  </si>
  <si>
    <t>N</t>
  </si>
  <si>
    <t>R-D</t>
  </si>
  <si>
    <t xml:space="preserve">I/9 Líbeznice obchvat  </t>
  </si>
  <si>
    <t xml:space="preserve">10/08  </t>
  </si>
  <si>
    <t xml:space="preserve">08/12  </t>
  </si>
  <si>
    <t>STC</t>
  </si>
  <si>
    <t>F4.1</t>
  </si>
  <si>
    <t xml:space="preserve">I/13 Stráž n.N. - Krásná Studánka  </t>
  </si>
  <si>
    <t xml:space="preserve">09/08  </t>
  </si>
  <si>
    <t xml:space="preserve">09/11  </t>
  </si>
  <si>
    <t>LBR</t>
  </si>
  <si>
    <t xml:space="preserve">I/9 Sosnová MÚK  </t>
  </si>
  <si>
    <t xml:space="preserve">11/08  </t>
  </si>
  <si>
    <t xml:space="preserve">03/11  </t>
  </si>
  <si>
    <t xml:space="preserve">I/58 Příbor obchvat </t>
  </si>
  <si>
    <t xml:space="preserve">02/09  </t>
  </si>
  <si>
    <t xml:space="preserve">01/12  </t>
  </si>
  <si>
    <t>MRS</t>
  </si>
  <si>
    <t xml:space="preserve">I/37 Hrobice - Ohrazenice </t>
  </si>
  <si>
    <t xml:space="preserve">11/09  </t>
  </si>
  <si>
    <t xml:space="preserve">11/11  </t>
  </si>
  <si>
    <t>PBC</t>
  </si>
  <si>
    <t xml:space="preserve">I/37 Březhrad - Opatovice </t>
  </si>
  <si>
    <t xml:space="preserve">04/10  </t>
  </si>
  <si>
    <t xml:space="preserve">I/52 Brno - Rajhrad </t>
  </si>
  <si>
    <t xml:space="preserve">10/11  </t>
  </si>
  <si>
    <t>JHM</t>
  </si>
  <si>
    <t xml:space="preserve">I/11 Hrádek - průtah ( SŽDC) </t>
  </si>
  <si>
    <t xml:space="preserve">08/08  </t>
  </si>
  <si>
    <t>a4</t>
  </si>
  <si>
    <t xml:space="preserve">R4 Mirotice - Třebkov  </t>
  </si>
  <si>
    <t xml:space="preserve">01/08  </t>
  </si>
  <si>
    <t xml:space="preserve">03/12  </t>
  </si>
  <si>
    <t>JHC</t>
  </si>
  <si>
    <t>F2.1</t>
  </si>
  <si>
    <t>R6 Nové Sedlo - Sokolov</t>
  </si>
  <si>
    <t xml:space="preserve">04/09  </t>
  </si>
  <si>
    <t xml:space="preserve">04/12  </t>
  </si>
  <si>
    <t>KVA</t>
  </si>
  <si>
    <t>R35 Bílý Kostel - Hrádek n.N.</t>
  </si>
  <si>
    <t xml:space="preserve">05/09  </t>
  </si>
  <si>
    <t>03/12</t>
  </si>
  <si>
    <t xml:space="preserve">I/27 Plzeň Tyršův Sad - Sukova 2.stavba  </t>
  </si>
  <si>
    <t xml:space="preserve">09/06  </t>
  </si>
  <si>
    <t xml:space="preserve">12/11  </t>
  </si>
  <si>
    <t>PLZ</t>
  </si>
  <si>
    <t xml:space="preserve">D47 4704 Lipník - Bělotín </t>
  </si>
  <si>
    <t xml:space="preserve">11/04  </t>
  </si>
  <si>
    <t>OLM</t>
  </si>
  <si>
    <t xml:space="preserve">R1 512 D1 - Vestec  </t>
  </si>
  <si>
    <t xml:space="preserve">07/08  </t>
  </si>
  <si>
    <t>PRH</t>
  </si>
  <si>
    <t xml:space="preserve">D1 0135 Kroměříž východ - Říkovice </t>
  </si>
  <si>
    <t xml:space="preserve">04/08  </t>
  </si>
  <si>
    <t xml:space="preserve">07/11  </t>
  </si>
  <si>
    <t>ZLN</t>
  </si>
  <si>
    <t xml:space="preserve">R55 5503 Skalka  - Hulín  </t>
  </si>
  <si>
    <t xml:space="preserve">05/11  </t>
  </si>
  <si>
    <t xml:space="preserve">SOKP 515 Slivenec - Třebonice rekonstrukce  </t>
  </si>
  <si>
    <t>Ostatní programy (globální položky)</t>
  </si>
  <si>
    <t>G</t>
  </si>
  <si>
    <t xml:space="preserve">Protihluková opatření u sil. I. tř.UV </t>
  </si>
  <si>
    <t>Protihluková opatření u sil. I. tř. UV</t>
  </si>
  <si>
    <t>Vypořádání staveb po dokončení silnice I. třídy vč. rychlostních silnic UV</t>
  </si>
  <si>
    <t>KP</t>
  </si>
  <si>
    <t xml:space="preserve">Komunitární programy - Easy Way </t>
  </si>
  <si>
    <t>01/11</t>
  </si>
  <si>
    <t>Vypořádání staveb po dokončení dálnice UV</t>
  </si>
  <si>
    <t xml:space="preserve">Investiční akce s RN do 20 mil. Kč </t>
  </si>
  <si>
    <t>Akce v realizaci</t>
  </si>
  <si>
    <t>R</t>
  </si>
  <si>
    <t xml:space="preserve">I/38 Kolín obchvat  </t>
  </si>
  <si>
    <t xml:space="preserve">07/13  </t>
  </si>
  <si>
    <t xml:space="preserve">I/49 Malenovice - Otrokovice okres Zlín  </t>
  </si>
  <si>
    <t xml:space="preserve">07/10  </t>
  </si>
  <si>
    <t xml:space="preserve">03/13  </t>
  </si>
  <si>
    <t xml:space="preserve">I/37 Trhová Kamenice - most ev. č. 37 - 041 </t>
  </si>
  <si>
    <t xml:space="preserve">06/11  </t>
  </si>
  <si>
    <t xml:space="preserve">R7 MÚK Vysočany - MÚK Droužkovice  </t>
  </si>
  <si>
    <t xml:space="preserve">09/13  </t>
  </si>
  <si>
    <t>UST</t>
  </si>
  <si>
    <t xml:space="preserve">R7 MÚK Droužkovice - MÚK Nové Spořice </t>
  </si>
  <si>
    <t xml:space="preserve">06/10  </t>
  </si>
  <si>
    <t xml:space="preserve">08/13  </t>
  </si>
  <si>
    <t xml:space="preserve">R48 Rychaltice - Frýdek Místek  </t>
  </si>
  <si>
    <t xml:space="preserve">10/09  </t>
  </si>
  <si>
    <t>03/13</t>
  </si>
  <si>
    <t>I/42 Brno VMO MÚK Dobrovského Svitavská radiála</t>
  </si>
  <si>
    <t xml:space="preserve">I/42 Brno VMO Dobrovského B  </t>
  </si>
  <si>
    <t xml:space="preserve">06/06  </t>
  </si>
  <si>
    <t xml:space="preserve">05/14  </t>
  </si>
  <si>
    <t>D8 0805 A - Trasa dálnice Lovosice-Řehlovice</t>
  </si>
  <si>
    <t xml:space="preserve">01/09  </t>
  </si>
  <si>
    <t>12/14</t>
  </si>
  <si>
    <t xml:space="preserve">D8 0805 B - Most Vchynice </t>
  </si>
  <si>
    <t xml:space="preserve">12/08  </t>
  </si>
  <si>
    <t>D8 0805 C - Most Oparno</t>
  </si>
  <si>
    <t xml:space="preserve">10/07  </t>
  </si>
  <si>
    <t xml:space="preserve">D8 0805 D - Most Dobkovičky  </t>
  </si>
  <si>
    <t xml:space="preserve">D8 0805 E - Tunel Prackovice </t>
  </si>
  <si>
    <t xml:space="preserve">12/13  </t>
  </si>
  <si>
    <t>D8 0805 F - Tunel Radejčín</t>
  </si>
  <si>
    <t xml:space="preserve">I/56 Ostrava - Prodloužená Místecká II.stavba  </t>
  </si>
  <si>
    <t xml:space="preserve">03/08  </t>
  </si>
  <si>
    <t xml:space="preserve">D47 47092 Bohumín - státní hranice ČR/PR </t>
  </si>
  <si>
    <t xml:space="preserve">I/67 Skřečoň - Bohumín obchvat  </t>
  </si>
  <si>
    <t xml:space="preserve">D3 0308 B most přes Lužnici  </t>
  </si>
  <si>
    <t xml:space="preserve">03/09  </t>
  </si>
  <si>
    <t xml:space="preserve">10/12  </t>
  </si>
  <si>
    <t xml:space="preserve">D3 0307 C most přes údolí Černovického potoka  </t>
  </si>
  <si>
    <t xml:space="preserve">D3 0307 B most přes rybník Koberný </t>
  </si>
  <si>
    <t>D3 0307 A Tábor - Soběslav</t>
  </si>
  <si>
    <t xml:space="preserve">05/13  </t>
  </si>
  <si>
    <t xml:space="preserve">D3 0308 A Soběslav - Veselí nad Lužnicí  </t>
  </si>
  <si>
    <t xml:space="preserve">08/09  </t>
  </si>
  <si>
    <t>Akce nově zahajované (včetně akcí pozastavených)</t>
  </si>
  <si>
    <t xml:space="preserve">I/11 Mokré Lazce - hranice okresů Opava, Ostrava  </t>
  </si>
  <si>
    <t xml:space="preserve">08/15  </t>
  </si>
  <si>
    <t>P</t>
  </si>
  <si>
    <t>I/44 Vlachov - Rájec</t>
  </si>
  <si>
    <t>03/09</t>
  </si>
  <si>
    <t>03/14</t>
  </si>
  <si>
    <t>ŘSD ČR</t>
  </si>
  <si>
    <t>I/37 Pardubice - Trojice</t>
  </si>
  <si>
    <t>12/13</t>
  </si>
  <si>
    <t xml:space="preserve">D11 1105/2 Osičky - Hradec Králové </t>
  </si>
  <si>
    <t xml:space="preserve">12/04  </t>
  </si>
  <si>
    <t>12/16</t>
  </si>
  <si>
    <t>KHR</t>
  </si>
  <si>
    <t>D3 0309/III Borek - Úsilné</t>
  </si>
  <si>
    <t xml:space="preserve">12/14  </t>
  </si>
  <si>
    <t>D1 0137 Přerov - Lipník</t>
  </si>
  <si>
    <t>05/12</t>
  </si>
  <si>
    <t>05/16</t>
  </si>
  <si>
    <t xml:space="preserve">D1 Mirošovice - Kývalka modernizace </t>
  </si>
  <si>
    <t>10/25</t>
  </si>
  <si>
    <t>Akce zahajované v letech 2013 nebo 2014, u nichž v roce 2012 probíhá příprava z globálních položek</t>
  </si>
  <si>
    <t>R6 Řevničov, obchvat</t>
  </si>
  <si>
    <t>09/13</t>
  </si>
  <si>
    <t>RP</t>
  </si>
  <si>
    <t>R6 Lubenec - Bošov</t>
  </si>
  <si>
    <t>05/10</t>
  </si>
  <si>
    <t>Příprava akcí</t>
  </si>
  <si>
    <t xml:space="preserve">D47 Rekultivace, odvody a výkupy pozemků </t>
  </si>
  <si>
    <t xml:space="preserve">D11 Rekultivace, odvody a výkupy pozemků </t>
  </si>
  <si>
    <t xml:space="preserve">Příprava a zabezpečení staveb silnice I. třídy vč. rychlostních silnic UV </t>
  </si>
  <si>
    <t xml:space="preserve">Příprava a zabezpečení staveb dálnice UV </t>
  </si>
  <si>
    <t>Příprava a zabezpečení staveb - silnice I. třídy</t>
  </si>
  <si>
    <t>Příprava a zabezpečení staveb - rychlostní silnice</t>
  </si>
  <si>
    <t>Příprava a zabezpečení staveb - dálnice</t>
  </si>
  <si>
    <t>Příloha č. 1</t>
  </si>
  <si>
    <t>Databáze akcí SŽDC</t>
  </si>
  <si>
    <t>Opravy, údržba a provozní výdaje</t>
  </si>
  <si>
    <t>c1</t>
  </si>
  <si>
    <t xml:space="preserve">SŽDC celostátní a reg. dráhy - opravy a údržba </t>
  </si>
  <si>
    <t>SŽDC</t>
  </si>
  <si>
    <t xml:space="preserve">Rekonstrukce pozemních objektů  </t>
  </si>
  <si>
    <t>Vypořádání staveb</t>
  </si>
  <si>
    <t xml:space="preserve">Zvýšení bezpečnosti na železničních přejezdech </t>
  </si>
  <si>
    <t xml:space="preserve">Modernizace traťového úseku Praha Libeň - Praha Běchovice, 1.část (včetně 2.části) </t>
  </si>
  <si>
    <t>11/12</t>
  </si>
  <si>
    <t>F1.1</t>
  </si>
  <si>
    <t>DOZ Česká Třebová - Přerov</t>
  </si>
  <si>
    <t xml:space="preserve">Optimalizace trati Beroun - Zbiroh </t>
  </si>
  <si>
    <t>04/12</t>
  </si>
  <si>
    <t>FS</t>
  </si>
  <si>
    <t xml:space="preserve">ETCS - I. koridor úsek Kolín - Břeclav státní hranice Rakousko/Slovensko  </t>
  </si>
  <si>
    <t>F1.2</t>
  </si>
  <si>
    <t xml:space="preserve">GSM-R Kolín - Havlíčkův Brod - Křižanov - Brno </t>
  </si>
  <si>
    <t>11/11</t>
  </si>
  <si>
    <t>06/13</t>
  </si>
  <si>
    <t>Doplnění pil.proj. GSM-R I.NŽK</t>
  </si>
  <si>
    <t>07/11</t>
  </si>
  <si>
    <t xml:space="preserve">Rekonstrukce R110 kV a T110 kV trakční měnírny Pečky </t>
  </si>
  <si>
    <t>09/11</t>
  </si>
  <si>
    <t xml:space="preserve">Úprava SZZ a TZZ pro ETCS v úseku Kolín - Choceň  </t>
  </si>
  <si>
    <t>F3.1</t>
  </si>
  <si>
    <t xml:space="preserve">Optimalizace trati Lysá nad Labem - Praha Vysočany, 1. stavba </t>
  </si>
  <si>
    <t>01/13</t>
  </si>
  <si>
    <t>Rekonstrukce mostu v km 9,531 tratě Čerčany - Skochovice</t>
  </si>
  <si>
    <t xml:space="preserve">Modernizace trati Votice  - Benešov u Prahy </t>
  </si>
  <si>
    <t xml:space="preserve">07/09  </t>
  </si>
  <si>
    <t>Modernizace trati České Budějovice - Nemanice I</t>
  </si>
  <si>
    <t>03/11</t>
  </si>
  <si>
    <t>Modernizace trati Ševětín  - Veselí nad Lužnicí, 2. část, Horusice - Veselí</t>
  </si>
  <si>
    <t xml:space="preserve">Optimalizace tratě Č.Velenice - Veselí n.L.-1.stavba </t>
  </si>
  <si>
    <t>06/12</t>
  </si>
  <si>
    <t>Modernizace trati Rokycany  - Plzeň</t>
  </si>
  <si>
    <t xml:space="preserve">11/15  </t>
  </si>
  <si>
    <t>Optimalizace tratě Stříbro - Planá u M.Lázní</t>
  </si>
  <si>
    <t xml:space="preserve">05/08  </t>
  </si>
  <si>
    <t>05/11</t>
  </si>
  <si>
    <t xml:space="preserve">Optimalizace trati Zbiroh  - Rokycany </t>
  </si>
  <si>
    <t xml:space="preserve">06/13  </t>
  </si>
  <si>
    <t xml:space="preserve">Plzeň průjezd uzlem ve směru III. TŽK </t>
  </si>
  <si>
    <t xml:space="preserve">08/11  </t>
  </si>
  <si>
    <t xml:space="preserve">DOZ Františkovy Lázně - Aš  </t>
  </si>
  <si>
    <t xml:space="preserve">GSM-R trať Děčín Prostřední Žleb - Děčín východ - Ústí n/L Střekov - Mělník - Všetaty - Lysá n/L. - Kolín  </t>
  </si>
  <si>
    <t xml:space="preserve">Rekonstrukce žst. Stará Paka pro DOZ  </t>
  </si>
  <si>
    <t>DOZ Břeclav - Brno</t>
  </si>
  <si>
    <t xml:space="preserve">Rekonstrukce koleje č. 1, km 30,650 - 38,616 trati Brno - Havlíčkův Brod  </t>
  </si>
  <si>
    <t xml:space="preserve">Rekonstrukce žst. Přerov 1.stavba  </t>
  </si>
  <si>
    <t xml:space="preserve">09/09  </t>
  </si>
  <si>
    <t xml:space="preserve">04/14  </t>
  </si>
  <si>
    <t>Rekonstrukce Střelenského  tunelu vč.kol.č.1 a 2 v km 22,480-23,610 a kol.č.1 v km 21,110-27,261 trati Horní Lideč - SH SR</t>
  </si>
  <si>
    <t>08/13</t>
  </si>
  <si>
    <t>Rekonstrukce žst. Bylnice - I. stavba</t>
  </si>
  <si>
    <t>Optimalizace tratě st.hr.SR-Mosty u Jablunkova-Bystřice n.Olší</t>
  </si>
  <si>
    <t xml:space="preserve">Optimalizace trati Bystřice n.O. - Č. Těšín </t>
  </si>
  <si>
    <t xml:space="preserve">GSM-R v úseku Ostrava -st.hr. SR a Přerov - Č. Třebová  </t>
  </si>
  <si>
    <t xml:space="preserve">Rekonstrukce a zkapacitnění tratě Studénka-Mošnov </t>
  </si>
  <si>
    <t xml:space="preserve">04/13  </t>
  </si>
  <si>
    <t>P1</t>
  </si>
  <si>
    <t>Modernizace tratě Hradec Králové - Pardubice - Chrudim, 1. stavba zdvoukolejnění úseku Stéblová - Opatovice nad Labem</t>
  </si>
  <si>
    <t>EMC ve vybraných úsecích trati Praha - Bohumín</t>
  </si>
  <si>
    <t>ETCS - I. koridor úsek státní hranice Německo - Dolní Žleb - Praha - Libeň - Kolín</t>
  </si>
  <si>
    <t>02/12</t>
  </si>
  <si>
    <t>12/15</t>
  </si>
  <si>
    <t>Výstavba ERTMS/ETCS L2 v úseku Kolín - Praha - st.hranice SRN (doprovodná stavba)</t>
  </si>
  <si>
    <t>06/14</t>
  </si>
  <si>
    <t>Rekonstrukce trati Praha Smíchov - Rudná - Beroun</t>
  </si>
  <si>
    <t>Elektrizace tratě vč. PEÚ Brno - Zastávka u Brna</t>
  </si>
  <si>
    <t>04/15</t>
  </si>
  <si>
    <t>Modernizace traťového úseku Praha Běchovice - Úvaly</t>
  </si>
  <si>
    <t>05/15</t>
  </si>
  <si>
    <t>Praha Smíchov - Beroun, 1. fáze, 1. stavba (Praha Smíchov - Černošice)</t>
  </si>
  <si>
    <t>06/15</t>
  </si>
  <si>
    <t>Praha Smíchov - Beroun, 1. fáze, 3. stavba (Karlštejn - Beroun)</t>
  </si>
  <si>
    <t>Modernizace trati Tábor  - Sudoměřice</t>
  </si>
  <si>
    <t>Modernizace trati Veselí n. L. - Tábor - II. část úsek Veselí n. L. - Doubí u Tábora</t>
  </si>
  <si>
    <t>Revitalizace Č. Budějovice - Kájov</t>
  </si>
  <si>
    <t>OPŽP</t>
  </si>
  <si>
    <t>Sanace skal a svahů v km 415,700-415,970 tratě Všetaty - Děčín - Prostřední Žleb</t>
  </si>
  <si>
    <t>10/12</t>
  </si>
  <si>
    <t>Stabilizace skalních věží v úseku Děčín-státní hranice, 3.část</t>
  </si>
  <si>
    <t>Stabilizace skalních věží v úseku Děčín-státní hranice, 2.část</t>
  </si>
  <si>
    <t>Rekonstrukce trati Liberec - Tanvald</t>
  </si>
  <si>
    <t>Průjezd železničním uzlem Ústí nad Orlicí</t>
  </si>
  <si>
    <t xml:space="preserve">06/12  </t>
  </si>
  <si>
    <t>Rekonstrukce železničního uzlu Břeclav, 2.stavba</t>
  </si>
  <si>
    <t>CDP Praha, 1. etapa</t>
  </si>
  <si>
    <t>09/14</t>
  </si>
  <si>
    <t>Zvýšení kapacity trati Nymburk – Ml. Boleslav</t>
  </si>
  <si>
    <t>10/14</t>
  </si>
  <si>
    <t xml:space="preserve">Modernizace trati Ševětín  - Veselí nad Lužnicí, 1. část, Ševětín-Horusice </t>
  </si>
  <si>
    <t>Lubahn: Liberec 5. nástupiště a Varnsdorf staré nádraží</t>
  </si>
  <si>
    <t>Zvýšení kapacity trati Týniště n. O. - Častolovice - Solnice, 1. část rekonstrukce nástupišť žst. Týniště n. O.</t>
  </si>
  <si>
    <t>Zvýšení kapacity trati Týniště n. O. - Častolovice - Solnice, 2. část rekonstrukce žst. Častolovice</t>
  </si>
  <si>
    <t>Optimalizace trati Bystřice n.O. - Č. Těšín 2.stavba žst.Český Těšín</t>
  </si>
  <si>
    <t>04/13</t>
  </si>
  <si>
    <t>Optimalizace trati Český Těšín - Dětmarovice</t>
  </si>
  <si>
    <t>Příprava a zabezpečení staveb</t>
  </si>
  <si>
    <t>Příprava a zabezpečení staveb III. železničního koridoru</t>
  </si>
  <si>
    <t xml:space="preserve">Příprava a zab. staveb IV. tranzitního železničního koridoru  </t>
  </si>
  <si>
    <t>Podíl na přípravě a realizaci staveb v rámci OP ŽP osa 6, oblast 6.6</t>
  </si>
  <si>
    <t>Příloha č. 2</t>
  </si>
  <si>
    <t xml:space="preserve">ŘVC </t>
  </si>
  <si>
    <t>d</t>
  </si>
  <si>
    <t>Zabezpečení podjezdných výšek na Vltavské vodní cestě</t>
  </si>
  <si>
    <t>ŘVC</t>
  </si>
  <si>
    <t xml:space="preserve">ŘVC - Příprava a vypořádání staveb </t>
  </si>
  <si>
    <t xml:space="preserve">Vod.cesta Hluboká n/Vlt. – VD Hněvkovice </t>
  </si>
  <si>
    <t>F6.2</t>
  </si>
  <si>
    <t xml:space="preserve">Vod.cesta Hněvkovice - Týn n. Vlt. </t>
  </si>
  <si>
    <t>Rekreační přístav Petrov</t>
  </si>
  <si>
    <t>Databáze akcí ŘVC</t>
  </si>
  <si>
    <t>Příloha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</si>
</sst>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47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1" fontId="0" fillId="35" borderId="17" xfId="46" applyNumberFormat="1" applyFont="1" applyFill="1" applyBorder="1" applyAlignment="1">
      <alignment horizontal="center" vertical="center"/>
      <protection/>
    </xf>
    <xf numFmtId="1" fontId="0" fillId="35" borderId="18" xfId="46" applyNumberFormat="1" applyFont="1" applyFill="1" applyBorder="1" applyAlignment="1">
      <alignment horizontal="center" vertical="center"/>
      <protection/>
    </xf>
    <xf numFmtId="0" fontId="0" fillId="35" borderId="18" xfId="46" applyFont="1" applyFill="1" applyBorder="1" applyAlignment="1">
      <alignment horizontal="center" vertical="center"/>
      <protection/>
    </xf>
    <xf numFmtId="3" fontId="2" fillId="35" borderId="18" xfId="46" applyNumberFormat="1" applyFont="1" applyFill="1" applyBorder="1" applyAlignment="1">
      <alignment horizontal="center" vertical="center" wrapText="1"/>
      <protection/>
    </xf>
    <xf numFmtId="3" fontId="2" fillId="35" borderId="19" xfId="46" applyNumberFormat="1" applyFont="1" applyFill="1" applyBorder="1" applyAlignment="1">
      <alignment horizontal="center" vertical="center" wrapText="1"/>
      <protection/>
    </xf>
    <xf numFmtId="3" fontId="2" fillId="35" borderId="20" xfId="0" applyNumberFormat="1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10" fillId="35" borderId="20" xfId="0" applyNumberFormat="1" applyFont="1" applyFill="1" applyBorder="1" applyAlignment="1">
      <alignment horizontal="right" vertical="center"/>
    </xf>
    <xf numFmtId="3" fontId="10" fillId="35" borderId="17" xfId="0" applyNumberFormat="1" applyFont="1" applyFill="1" applyBorder="1" applyAlignment="1">
      <alignment horizontal="right" vertical="center"/>
    </xf>
    <xf numFmtId="3" fontId="0" fillId="35" borderId="18" xfId="0" applyNumberFormat="1" applyFont="1" applyFill="1" applyBorder="1" applyAlignment="1">
      <alignment horizontal="right" vertical="center"/>
    </xf>
    <xf numFmtId="3" fontId="10" fillId="35" borderId="18" xfId="0" applyNumberFormat="1" applyFont="1" applyFill="1" applyBorder="1" applyAlignment="1">
      <alignment horizontal="right" vertical="center"/>
    </xf>
    <xf numFmtId="3" fontId="10" fillId="35" borderId="21" xfId="0" applyNumberFormat="1" applyFont="1" applyFill="1" applyBorder="1" applyAlignment="1">
      <alignment horizontal="right" vertical="center"/>
    </xf>
    <xf numFmtId="3" fontId="10" fillId="35" borderId="19" xfId="0" applyNumberFormat="1" applyFont="1" applyFill="1" applyBorder="1" applyAlignment="1">
      <alignment horizontal="right" vertical="center"/>
    </xf>
    <xf numFmtId="49" fontId="0" fillId="35" borderId="22" xfId="0" applyNumberFormat="1" applyFont="1" applyFill="1" applyBorder="1" applyAlignment="1">
      <alignment horizontal="center" vertical="center" wrapText="1"/>
    </xf>
    <xf numFmtId="49" fontId="0" fillId="35" borderId="17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2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10" fillId="36" borderId="23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/>
    </xf>
    <xf numFmtId="3" fontId="10" fillId="36" borderId="24" xfId="0" applyNumberFormat="1" applyFont="1" applyFill="1" applyBorder="1" applyAlignment="1">
      <alignment horizontal="right" vertical="center"/>
    </xf>
    <xf numFmtId="3" fontId="10" fillId="36" borderId="28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0" fillId="34" borderId="28" xfId="0" applyNumberFormat="1" applyFont="1" applyFill="1" applyBorder="1" applyAlignment="1">
      <alignment horizontal="right" vertical="center"/>
    </xf>
    <xf numFmtId="3" fontId="10" fillId="34" borderId="24" xfId="0" applyNumberFormat="1" applyFont="1" applyFill="1" applyBorder="1" applyAlignment="1">
      <alignment horizontal="right" vertical="center"/>
    </xf>
    <xf numFmtId="3" fontId="10" fillId="34" borderId="29" xfId="0" applyNumberFormat="1" applyFont="1" applyFill="1" applyBorder="1" applyAlignment="1">
      <alignment horizontal="right" vertical="center"/>
    </xf>
    <xf numFmtId="3" fontId="10" fillId="37" borderId="23" xfId="0" applyNumberFormat="1" applyFont="1" applyFill="1" applyBorder="1" applyAlignment="1">
      <alignment horizontal="right" vertical="center"/>
    </xf>
    <xf numFmtId="3" fontId="10" fillId="37" borderId="3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30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0" fillId="38" borderId="28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34" borderId="36" xfId="0" applyNumberFormat="1" applyFont="1" applyFill="1" applyBorder="1" applyAlignment="1">
      <alignment horizontal="right" vertical="center"/>
    </xf>
    <xf numFmtId="3" fontId="10" fillId="34" borderId="33" xfId="0" applyNumberFormat="1" applyFont="1" applyFill="1" applyBorder="1" applyAlignment="1">
      <alignment horizontal="right" vertical="center"/>
    </xf>
    <xf numFmtId="3" fontId="10" fillId="34" borderId="37" xfId="0" applyNumberFormat="1" applyFont="1" applyFill="1" applyBorder="1" applyAlignment="1">
      <alignment horizontal="right" vertical="center"/>
    </xf>
    <xf numFmtId="3" fontId="10" fillId="37" borderId="32" xfId="0" applyNumberFormat="1" applyFont="1" applyFill="1" applyBorder="1" applyAlignment="1">
      <alignment horizontal="right" vertical="center"/>
    </xf>
    <xf numFmtId="3" fontId="10" fillId="37" borderId="38" xfId="0" applyNumberFormat="1" applyFont="1" applyFill="1" applyBorder="1" applyAlignment="1">
      <alignment horizontal="right" vertical="center"/>
    </xf>
    <xf numFmtId="3" fontId="10" fillId="34" borderId="32" xfId="0" applyNumberFormat="1" applyFont="1" applyFill="1" applyBorder="1" applyAlignment="1">
      <alignment horizontal="right" vertical="center"/>
    </xf>
    <xf numFmtId="3" fontId="10" fillId="34" borderId="38" xfId="0" applyNumberFormat="1" applyFont="1" applyFill="1" applyBorder="1" applyAlignment="1">
      <alignment horizontal="right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10" fillId="38" borderId="3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49" fontId="10" fillId="38" borderId="42" xfId="0" applyNumberFormat="1" applyFont="1" applyFill="1" applyBorder="1" applyAlignment="1">
      <alignment horizontal="center"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9" fontId="10" fillId="38" borderId="36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3" fontId="10" fillId="36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36" borderId="46" xfId="0" applyNumberFormat="1" applyFont="1" applyFill="1" applyBorder="1" applyAlignment="1">
      <alignment horizontal="right" vertical="center"/>
    </xf>
    <xf numFmtId="3" fontId="10" fillId="36" borderId="49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horizontal="right" vertical="center"/>
    </xf>
    <xf numFmtId="3" fontId="10" fillId="34" borderId="49" xfId="0" applyNumberFormat="1" applyFont="1" applyFill="1" applyBorder="1" applyAlignment="1">
      <alignment horizontal="right" vertical="center"/>
    </xf>
    <xf numFmtId="3" fontId="10" fillId="34" borderId="46" xfId="0" applyNumberFormat="1" applyFont="1" applyFill="1" applyBorder="1" applyAlignment="1">
      <alignment horizontal="right" vertical="center"/>
    </xf>
    <xf numFmtId="3" fontId="10" fillId="34" borderId="50" xfId="0" applyNumberFormat="1" applyFont="1" applyFill="1" applyBorder="1" applyAlignment="1">
      <alignment horizontal="right" vertical="center"/>
    </xf>
    <xf numFmtId="3" fontId="10" fillId="37" borderId="45" xfId="0" applyNumberFormat="1" applyFont="1" applyFill="1" applyBorder="1" applyAlignment="1">
      <alignment horizontal="right" vertical="center"/>
    </xf>
    <xf numFmtId="3" fontId="10" fillId="37" borderId="51" xfId="0" applyNumberFormat="1" applyFont="1" applyFill="1" applyBorder="1" applyAlignment="1">
      <alignment horizontal="right" vertical="center"/>
    </xf>
    <xf numFmtId="3" fontId="10" fillId="34" borderId="45" xfId="0" applyNumberFormat="1" applyFont="1" applyFill="1" applyBorder="1" applyAlignment="1">
      <alignment horizontal="right" vertical="center"/>
    </xf>
    <xf numFmtId="3" fontId="10" fillId="34" borderId="51" xfId="0" applyNumberFormat="1" applyFont="1" applyFill="1" applyBorder="1" applyAlignment="1">
      <alignment horizontal="right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49" fontId="10" fillId="38" borderId="49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49" fontId="10" fillId="38" borderId="53" xfId="0" applyNumberFormat="1" applyFont="1" applyFill="1" applyBorder="1" applyAlignment="1">
      <alignment horizontal="center" vertical="center" wrapText="1"/>
    </xf>
    <xf numFmtId="3" fontId="2" fillId="35" borderId="20" xfId="0" applyNumberFormat="1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vertical="center" wrapText="1"/>
    </xf>
    <xf numFmtId="1" fontId="10" fillId="0" borderId="54" xfId="0" applyNumberFormat="1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57" xfId="0" applyNumberFormat="1" applyFont="1" applyFill="1" applyBorder="1" applyAlignment="1">
      <alignment horizontal="right" vertical="center"/>
    </xf>
    <xf numFmtId="3" fontId="10" fillId="36" borderId="54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right" vertical="center"/>
    </xf>
    <xf numFmtId="3" fontId="10" fillId="36" borderId="55" xfId="0" applyNumberFormat="1" applyFont="1" applyFill="1" applyBorder="1" applyAlignment="1">
      <alignment horizontal="right" vertical="center"/>
    </xf>
    <xf numFmtId="3" fontId="10" fillId="36" borderId="53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34" borderId="53" xfId="0" applyNumberFormat="1" applyFont="1" applyFill="1" applyBorder="1" applyAlignment="1">
      <alignment horizontal="right" vertical="center"/>
    </xf>
    <xf numFmtId="3" fontId="10" fillId="34" borderId="55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horizontal="right" vertical="center"/>
    </xf>
    <xf numFmtId="3" fontId="10" fillId="37" borderId="54" xfId="0" applyNumberFormat="1" applyFont="1" applyFill="1" applyBorder="1" applyAlignment="1">
      <alignment horizontal="right" vertical="center"/>
    </xf>
    <xf numFmtId="3" fontId="10" fillId="37" borderId="58" xfId="0" applyNumberFormat="1" applyFont="1" applyFill="1" applyBorder="1" applyAlignment="1">
      <alignment horizontal="right" vertical="center"/>
    </xf>
    <xf numFmtId="3" fontId="10" fillId="34" borderId="54" xfId="0" applyNumberFormat="1" applyFont="1" applyFill="1" applyBorder="1" applyAlignment="1">
      <alignment horizontal="right" vertical="center"/>
    </xf>
    <xf numFmtId="3" fontId="10" fillId="34" borderId="58" xfId="0" applyNumberFormat="1" applyFont="1" applyFill="1" applyBorder="1" applyAlignment="1">
      <alignment horizontal="right" vertical="center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58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0" xfId="46" applyFont="1" applyBorder="1" applyAlignment="1">
      <alignment vertical="center" wrapText="1"/>
      <protection/>
    </xf>
    <xf numFmtId="1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5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2" fillId="33" borderId="61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5" borderId="22" xfId="46" applyNumberFormat="1" applyFont="1" applyFill="1" applyBorder="1" applyAlignment="1">
      <alignment horizontal="center" vertical="center" wrapText="1"/>
      <protection/>
    </xf>
    <xf numFmtId="3" fontId="2" fillId="35" borderId="10" xfId="0" applyNumberFormat="1" applyFont="1" applyFill="1" applyBorder="1" applyAlignment="1">
      <alignment horizontal="left" vertical="center"/>
    </xf>
    <xf numFmtId="1" fontId="10" fillId="0" borderId="62" xfId="0" applyNumberFormat="1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right" vertical="center"/>
    </xf>
    <xf numFmtId="3" fontId="10" fillId="0" borderId="65" xfId="0" applyNumberFormat="1" applyFont="1" applyFill="1" applyBorder="1" applyAlignment="1">
      <alignment horizontal="right" vertical="center"/>
    </xf>
    <xf numFmtId="3" fontId="10" fillId="34" borderId="39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horizontal="right" vertical="center"/>
    </xf>
    <xf numFmtId="3" fontId="10" fillId="34" borderId="63" xfId="0" applyNumberFormat="1" applyFont="1" applyFill="1" applyBorder="1" applyAlignment="1">
      <alignment horizontal="right" vertical="center"/>
    </xf>
    <xf numFmtId="3" fontId="10" fillId="37" borderId="62" xfId="0" applyNumberFormat="1" applyFont="1" applyFill="1" applyBorder="1" applyAlignment="1">
      <alignment horizontal="right" vertical="center"/>
    </xf>
    <xf numFmtId="3" fontId="10" fillId="37" borderId="66" xfId="0" applyNumberFormat="1" applyFont="1" applyFill="1" applyBorder="1" applyAlignment="1">
      <alignment horizontal="right" vertical="center"/>
    </xf>
    <xf numFmtId="3" fontId="10" fillId="34" borderId="62" xfId="0" applyNumberFormat="1" applyFont="1" applyFill="1" applyBorder="1" applyAlignment="1">
      <alignment horizontal="right" vertical="center"/>
    </xf>
    <xf numFmtId="3" fontId="10" fillId="34" borderId="66" xfId="0" applyNumberFormat="1" applyFont="1" applyFill="1" applyBorder="1" applyAlignment="1">
      <alignment horizontal="right" vertical="center"/>
    </xf>
    <xf numFmtId="49" fontId="0" fillId="0" borderId="62" xfId="0" applyNumberFormat="1" applyFont="1" applyFill="1" applyBorder="1" applyAlignment="1">
      <alignment horizontal="center" vertical="center" wrapText="1"/>
    </xf>
    <xf numFmtId="49" fontId="0" fillId="0" borderId="66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3" fontId="0" fillId="0" borderId="67" xfId="0" applyNumberFormat="1" applyFont="1" applyFill="1" applyBorder="1" applyAlignment="1">
      <alignment horizontal="right" vertical="center"/>
    </xf>
    <xf numFmtId="3" fontId="10" fillId="34" borderId="34" xfId="0" applyNumberFormat="1" applyFont="1" applyFill="1" applyBorder="1" applyAlignment="1">
      <alignment horizontal="right" vertical="center"/>
    </xf>
    <xf numFmtId="49" fontId="10" fillId="38" borderId="4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0" fillId="0" borderId="68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right" vertical="center"/>
    </xf>
    <xf numFmtId="3" fontId="0" fillId="0" borderId="69" xfId="0" applyNumberFormat="1" applyFont="1" applyFill="1" applyBorder="1" applyAlignment="1">
      <alignment horizontal="right" vertical="center"/>
    </xf>
    <xf numFmtId="3" fontId="10" fillId="34" borderId="47" xfId="0" applyNumberFormat="1" applyFont="1" applyFill="1" applyBorder="1" applyAlignment="1">
      <alignment horizontal="right" vertical="center"/>
    </xf>
    <xf numFmtId="3" fontId="0" fillId="0" borderId="70" xfId="0" applyNumberFormat="1" applyFont="1" applyFill="1" applyBorder="1" applyAlignment="1">
      <alignment horizontal="right" vertical="center"/>
    </xf>
    <xf numFmtId="16" fontId="2" fillId="0" borderId="0" xfId="0" applyNumberFormat="1" applyFont="1" applyFill="1" applyBorder="1" applyAlignment="1">
      <alignment horizontal="left"/>
    </xf>
    <xf numFmtId="3" fontId="2" fillId="35" borderId="10" xfId="46" applyNumberFormat="1" applyFont="1" applyFill="1" applyBorder="1" applyAlignment="1">
      <alignment horizontal="center" vertical="center" wrapText="1"/>
      <protection/>
    </xf>
    <xf numFmtId="3" fontId="0" fillId="35" borderId="22" xfId="0" applyNumberFormat="1" applyFont="1" applyFill="1" applyBorder="1" applyAlignment="1">
      <alignment horizontal="right" vertical="center"/>
    </xf>
    <xf numFmtId="3" fontId="0" fillId="35" borderId="17" xfId="0" applyNumberFormat="1" applyFont="1" applyFill="1" applyBorder="1" applyAlignment="1">
      <alignment horizontal="right" vertical="center"/>
    </xf>
    <xf numFmtId="164" fontId="0" fillId="35" borderId="17" xfId="0" applyNumberFormat="1" applyFont="1" applyFill="1" applyBorder="1" applyAlignment="1">
      <alignment horizontal="right" vertical="center"/>
    </xf>
    <xf numFmtId="164" fontId="0" fillId="35" borderId="18" xfId="0" applyNumberFormat="1" applyFont="1" applyFill="1" applyBorder="1" applyAlignment="1">
      <alignment horizontal="right" vertical="center"/>
    </xf>
    <xf numFmtId="164" fontId="0" fillId="35" borderId="71" xfId="0" applyNumberFormat="1" applyFont="1" applyFill="1" applyBorder="1" applyAlignment="1">
      <alignment horizontal="right" vertical="center"/>
    </xf>
    <xf numFmtId="49" fontId="0" fillId="35" borderId="19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1" fontId="10" fillId="39" borderId="23" xfId="0" applyNumberFormat="1" applyFont="1" applyFill="1" applyBorder="1" applyAlignment="1">
      <alignment horizontal="center" vertical="center"/>
    </xf>
    <xf numFmtId="0" fontId="10" fillId="39" borderId="31" xfId="0" applyFont="1" applyFill="1" applyBorder="1" applyAlignment="1">
      <alignment vertical="center" wrapText="1"/>
    </xf>
    <xf numFmtId="3" fontId="0" fillId="39" borderId="68" xfId="0" applyNumberFormat="1" applyFont="1" applyFill="1" applyBorder="1" applyAlignment="1">
      <alignment horizontal="right" vertical="center"/>
    </xf>
    <xf numFmtId="49" fontId="10" fillId="38" borderId="72" xfId="0" applyNumberFormat="1" applyFont="1" applyFill="1" applyBorder="1" applyAlignment="1">
      <alignment horizontal="center" vertical="center" wrapText="1"/>
    </xf>
    <xf numFmtId="1" fontId="10" fillId="39" borderId="32" xfId="0" applyNumberFormat="1" applyFont="1" applyFill="1" applyBorder="1" applyAlignment="1">
      <alignment horizontal="center" vertical="center"/>
    </xf>
    <xf numFmtId="0" fontId="10" fillId="39" borderId="40" xfId="0" applyFont="1" applyFill="1" applyBorder="1" applyAlignment="1">
      <alignment vertical="center" wrapText="1"/>
    </xf>
    <xf numFmtId="3" fontId="0" fillId="39" borderId="67" xfId="0" applyNumberFormat="1" applyFont="1" applyFill="1" applyBorder="1" applyAlignment="1">
      <alignment horizontal="right" vertical="center"/>
    </xf>
    <xf numFmtId="1" fontId="10" fillId="39" borderId="45" xfId="0" applyNumberFormat="1" applyFont="1" applyFill="1" applyBorder="1" applyAlignment="1">
      <alignment horizontal="center" vertical="center"/>
    </xf>
    <xf numFmtId="0" fontId="10" fillId="39" borderId="52" xfId="0" applyFont="1" applyFill="1" applyBorder="1" applyAlignment="1">
      <alignment vertical="center" wrapText="1"/>
    </xf>
    <xf numFmtId="3" fontId="0" fillId="39" borderId="69" xfId="0" applyNumberFormat="1" applyFont="1" applyFill="1" applyBorder="1" applyAlignment="1">
      <alignment horizontal="right" vertical="center"/>
    </xf>
    <xf numFmtId="1" fontId="47" fillId="0" borderId="32" xfId="0" applyNumberFormat="1" applyFont="1" applyFill="1" applyBorder="1" applyAlignment="1">
      <alignment horizontal="center" vertical="center"/>
    </xf>
    <xf numFmtId="1" fontId="47" fillId="0" borderId="33" xfId="0" applyNumberFormat="1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vertical="center" wrapText="1"/>
    </xf>
    <xf numFmtId="3" fontId="47" fillId="0" borderId="34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horizontal="right" vertical="center"/>
    </xf>
    <xf numFmtId="3" fontId="47" fillId="36" borderId="32" xfId="0" applyNumberFormat="1" applyFont="1" applyFill="1" applyBorder="1" applyAlignment="1">
      <alignment horizontal="right" vertical="center"/>
    </xf>
    <xf numFmtId="3" fontId="47" fillId="0" borderId="33" xfId="0" applyNumberFormat="1" applyFont="1" applyFill="1" applyBorder="1" applyAlignment="1">
      <alignment horizontal="right" vertical="center"/>
    </xf>
    <xf numFmtId="3" fontId="47" fillId="36" borderId="33" xfId="0" applyNumberFormat="1" applyFont="1" applyFill="1" applyBorder="1" applyAlignment="1">
      <alignment horizontal="right" vertical="center"/>
    </xf>
    <xf numFmtId="3" fontId="47" fillId="36" borderId="36" xfId="0" applyNumberFormat="1" applyFont="1" applyFill="1" applyBorder="1" applyAlignment="1">
      <alignment horizontal="right" vertical="center"/>
    </xf>
    <xf numFmtId="3" fontId="47" fillId="0" borderId="37" xfId="0" applyNumberFormat="1" applyFont="1" applyFill="1" applyBorder="1" applyAlignment="1">
      <alignment horizontal="right" vertical="center"/>
    </xf>
    <xf numFmtId="3" fontId="47" fillId="34" borderId="36" xfId="0" applyNumberFormat="1" applyFont="1" applyFill="1" applyBorder="1" applyAlignment="1">
      <alignment horizontal="right" vertical="center"/>
    </xf>
    <xf numFmtId="3" fontId="47" fillId="34" borderId="33" xfId="0" applyNumberFormat="1" applyFont="1" applyFill="1" applyBorder="1" applyAlignment="1">
      <alignment horizontal="right" vertical="center"/>
    </xf>
    <xf numFmtId="3" fontId="47" fillId="34" borderId="37" xfId="0" applyNumberFormat="1" applyFont="1" applyFill="1" applyBorder="1" applyAlignment="1">
      <alignment horizontal="right" vertical="center"/>
    </xf>
    <xf numFmtId="3" fontId="47" fillId="37" borderId="32" xfId="0" applyNumberFormat="1" applyFont="1" applyFill="1" applyBorder="1" applyAlignment="1">
      <alignment horizontal="right" vertical="center"/>
    </xf>
    <xf numFmtId="3" fontId="47" fillId="37" borderId="38" xfId="0" applyNumberFormat="1" applyFont="1" applyFill="1" applyBorder="1" applyAlignment="1">
      <alignment horizontal="right" vertical="center"/>
    </xf>
    <xf numFmtId="3" fontId="47" fillId="34" borderId="32" xfId="0" applyNumberFormat="1" applyFont="1" applyFill="1" applyBorder="1" applyAlignment="1">
      <alignment horizontal="right" vertical="center"/>
    </xf>
    <xf numFmtId="3" fontId="47" fillId="34" borderId="38" xfId="0" applyNumberFormat="1" applyFont="1" applyFill="1" applyBorder="1" applyAlignment="1">
      <alignment horizontal="right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49" fontId="47" fillId="38" borderId="36" xfId="0" applyNumberFormat="1" applyFont="1" applyFill="1" applyBorder="1" applyAlignment="1">
      <alignment horizontal="center" vertical="center" wrapText="1"/>
    </xf>
    <xf numFmtId="49" fontId="47" fillId="0" borderId="4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" fontId="47" fillId="0" borderId="44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49" fontId="47" fillId="38" borderId="39" xfId="0" applyNumberFormat="1" applyFont="1" applyFill="1" applyBorder="1" applyAlignment="1">
      <alignment horizontal="center" vertical="center" wrapText="1"/>
    </xf>
    <xf numFmtId="1" fontId="47" fillId="0" borderId="41" xfId="0" applyNumberFormat="1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1" fontId="47" fillId="0" borderId="45" xfId="0" applyNumberFormat="1" applyFont="1" applyFill="1" applyBorder="1" applyAlignment="1">
      <alignment horizontal="center" vertical="center"/>
    </xf>
    <xf numFmtId="1" fontId="47" fillId="0" borderId="46" xfId="0" applyNumberFormat="1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vertical="center" wrapText="1"/>
    </xf>
    <xf numFmtId="3" fontId="47" fillId="0" borderId="47" xfId="0" applyNumberFormat="1" applyFont="1" applyFill="1" applyBorder="1" applyAlignment="1">
      <alignment horizontal="right" vertical="center"/>
    </xf>
    <xf numFmtId="3" fontId="47" fillId="0" borderId="48" xfId="0" applyNumberFormat="1" applyFont="1" applyFill="1" applyBorder="1" applyAlignment="1">
      <alignment horizontal="right" vertical="center"/>
    </xf>
    <xf numFmtId="3" fontId="47" fillId="36" borderId="45" xfId="0" applyNumberFormat="1" applyFont="1" applyFill="1" applyBorder="1" applyAlignment="1">
      <alignment horizontal="right" vertical="center"/>
    </xf>
    <xf numFmtId="3" fontId="47" fillId="0" borderId="46" xfId="0" applyNumberFormat="1" applyFont="1" applyFill="1" applyBorder="1" applyAlignment="1">
      <alignment horizontal="right" vertical="center"/>
    </xf>
    <xf numFmtId="3" fontId="47" fillId="36" borderId="46" xfId="0" applyNumberFormat="1" applyFont="1" applyFill="1" applyBorder="1" applyAlignment="1">
      <alignment horizontal="right" vertical="center"/>
    </xf>
    <xf numFmtId="3" fontId="47" fillId="36" borderId="49" xfId="0" applyNumberFormat="1" applyFont="1" applyFill="1" applyBorder="1" applyAlignment="1">
      <alignment horizontal="right" vertical="center"/>
    </xf>
    <xf numFmtId="3" fontId="47" fillId="0" borderId="50" xfId="0" applyNumberFormat="1" applyFont="1" applyFill="1" applyBorder="1" applyAlignment="1">
      <alignment horizontal="right" vertical="center"/>
    </xf>
    <xf numFmtId="3" fontId="47" fillId="34" borderId="49" xfId="0" applyNumberFormat="1" applyFont="1" applyFill="1" applyBorder="1" applyAlignment="1">
      <alignment horizontal="right" vertical="center"/>
    </xf>
    <xf numFmtId="3" fontId="47" fillId="34" borderId="46" xfId="0" applyNumberFormat="1" applyFont="1" applyFill="1" applyBorder="1" applyAlignment="1">
      <alignment horizontal="right" vertical="center"/>
    </xf>
    <xf numFmtId="3" fontId="47" fillId="34" borderId="50" xfId="0" applyNumberFormat="1" applyFont="1" applyFill="1" applyBorder="1" applyAlignment="1">
      <alignment horizontal="right" vertical="center"/>
    </xf>
    <xf numFmtId="3" fontId="47" fillId="37" borderId="45" xfId="0" applyNumberFormat="1" applyFont="1" applyFill="1" applyBorder="1" applyAlignment="1">
      <alignment horizontal="right" vertical="center"/>
    </xf>
    <xf numFmtId="3" fontId="47" fillId="37" borderId="51" xfId="0" applyNumberFormat="1" applyFont="1" applyFill="1" applyBorder="1" applyAlignment="1">
      <alignment horizontal="right" vertical="center"/>
    </xf>
    <xf numFmtId="3" fontId="47" fillId="34" borderId="45" xfId="0" applyNumberFormat="1" applyFont="1" applyFill="1" applyBorder="1" applyAlignment="1">
      <alignment horizontal="right" vertical="center"/>
    </xf>
    <xf numFmtId="3" fontId="47" fillId="34" borderId="51" xfId="0" applyNumberFormat="1" applyFont="1" applyFill="1" applyBorder="1" applyAlignment="1">
      <alignment horizontal="right" vertical="center"/>
    </xf>
    <xf numFmtId="49" fontId="47" fillId="0" borderId="45" xfId="0" applyNumberFormat="1" applyFont="1" applyFill="1" applyBorder="1" applyAlignment="1">
      <alignment horizontal="center" vertical="center" wrapText="1"/>
    </xf>
    <xf numFmtId="49" fontId="47" fillId="0" borderId="51" xfId="0" applyNumberFormat="1" applyFont="1" applyFill="1" applyBorder="1" applyAlignment="1">
      <alignment horizontal="center" vertical="center" wrapText="1"/>
    </xf>
    <xf numFmtId="49" fontId="47" fillId="38" borderId="53" xfId="0" applyNumberFormat="1" applyFont="1" applyFill="1" applyBorder="1" applyAlignment="1">
      <alignment horizontal="center" vertical="center" wrapText="1"/>
    </xf>
    <xf numFmtId="49" fontId="47" fillId="0" borderId="52" xfId="0" applyNumberFormat="1" applyFont="1" applyFill="1" applyBorder="1" applyAlignment="1">
      <alignment horizontal="center" vertical="center" wrapText="1"/>
    </xf>
    <xf numFmtId="0" fontId="1" fillId="0" borderId="0" xfId="46" applyFont="1" applyBorder="1" applyAlignment="1">
      <alignment horizontal="center" vertical="center" wrapText="1"/>
      <protection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6" applyNumberFormat="1" applyFont="1" applyBorder="1" applyAlignment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10" xfId="46"/>
    <cellStyle name="normální 2 29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4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zoomScalePageLayoutView="0" workbookViewId="0" topLeftCell="A77">
      <selection activeCell="G96" sqref="G96"/>
    </sheetView>
  </sheetViews>
  <sheetFormatPr defaultColWidth="9.140625" defaultRowHeight="12.75"/>
  <cols>
    <col min="1" max="1" width="12.140625" style="1" customWidth="1"/>
    <col min="2" max="2" width="4.28125" style="1" customWidth="1"/>
    <col min="3" max="3" width="3.57421875" style="1" hidden="1" customWidth="1"/>
    <col min="4" max="4" width="6.00390625" style="1" hidden="1" customWidth="1"/>
    <col min="5" max="6" width="6.57421875" style="1" hidden="1" customWidth="1"/>
    <col min="7" max="7" width="66.28125" style="1" customWidth="1"/>
    <col min="8" max="12" width="13.00390625" style="1" customWidth="1"/>
    <col min="13" max="13" width="11.7109375" style="1" hidden="1" customWidth="1"/>
    <col min="14" max="14" width="17.28125" style="1" hidden="1" customWidth="1"/>
    <col min="15" max="15" width="11.7109375" style="1" hidden="1" customWidth="1"/>
    <col min="16" max="16" width="18.421875" style="1" hidden="1" customWidth="1"/>
    <col min="17" max="17" width="12.8515625" style="1" hidden="1" customWidth="1"/>
    <col min="18" max="18" width="18.421875" style="1" hidden="1" customWidth="1"/>
    <col min="19" max="21" width="12.00390625" style="1" hidden="1" customWidth="1"/>
    <col min="22" max="23" width="16.7109375" style="1" hidden="1" customWidth="1"/>
    <col min="24" max="26" width="12.57421875" style="1" hidden="1" customWidth="1"/>
    <col min="27" max="27" width="8.57421875" style="1" customWidth="1"/>
    <col min="28" max="28" width="8.421875" style="1" customWidth="1"/>
    <col min="29" max="29" width="5.57421875" style="1" customWidth="1"/>
    <col min="30" max="30" width="10.8515625" style="1" customWidth="1"/>
    <col min="31" max="16384" width="9.140625" style="1" customWidth="1"/>
  </cols>
  <sheetData>
    <row r="1" spans="1:30" ht="18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149"/>
      <c r="J1" s="149"/>
      <c r="K1" s="149"/>
      <c r="L1" s="149"/>
      <c r="M1" s="149"/>
      <c r="N1" s="149"/>
      <c r="O1" s="149"/>
      <c r="P1" s="2"/>
      <c r="Q1" s="2"/>
      <c r="R1" s="2"/>
      <c r="S1" s="3"/>
      <c r="T1" s="3"/>
      <c r="U1" s="3"/>
      <c r="V1" s="4"/>
      <c r="W1" s="2"/>
      <c r="X1" s="2"/>
      <c r="Y1" s="2"/>
      <c r="Z1" s="2"/>
      <c r="AD1" s="5" t="s">
        <v>214</v>
      </c>
    </row>
    <row r="2" spans="1:26" ht="18">
      <c r="A2" s="259" t="s">
        <v>1</v>
      </c>
      <c r="B2" s="259"/>
      <c r="C2" s="259"/>
      <c r="D2" s="259"/>
      <c r="E2" s="259"/>
      <c r="F2" s="259"/>
      <c r="G2" s="259"/>
      <c r="H2" s="259"/>
      <c r="I2" s="150"/>
      <c r="J2" s="150"/>
      <c r="K2" s="150"/>
      <c r="L2" s="150"/>
      <c r="M2" s="150"/>
      <c r="N2" s="150"/>
      <c r="O2" s="150"/>
      <c r="P2" s="2"/>
      <c r="Q2" s="2"/>
      <c r="R2" s="2"/>
      <c r="S2" s="4"/>
      <c r="T2" s="4"/>
      <c r="U2" s="4"/>
      <c r="V2" s="4"/>
      <c r="W2" s="2"/>
      <c r="X2" s="7"/>
      <c r="Y2" s="2"/>
      <c r="Z2" s="2"/>
    </row>
    <row r="3" spans="1:26" ht="18.75" customHeight="1">
      <c r="A3" s="260" t="s">
        <v>2</v>
      </c>
      <c r="B3" s="260"/>
      <c r="C3" s="260"/>
      <c r="D3" s="260"/>
      <c r="E3" s="260"/>
      <c r="F3" s="260"/>
      <c r="G3" s="260"/>
      <c r="H3" s="260"/>
      <c r="I3" s="151"/>
      <c r="J3" s="151"/>
      <c r="K3" s="151"/>
      <c r="L3" s="151"/>
      <c r="M3" s="151"/>
      <c r="N3" s="151"/>
      <c r="O3" s="151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1" ht="18.75" customHeight="1" thickBot="1">
      <c r="A4" s="261" t="s">
        <v>3</v>
      </c>
      <c r="B4" s="261"/>
      <c r="C4" s="261"/>
      <c r="D4" s="261"/>
      <c r="E4" s="261"/>
      <c r="F4" s="261"/>
      <c r="G4" s="261"/>
      <c r="H4" s="26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</row>
    <row r="5" spans="1:31" ht="15.75" thickBot="1">
      <c r="A5" s="12" t="s">
        <v>4</v>
      </c>
      <c r="B5" s="9"/>
      <c r="C5" s="9"/>
      <c r="D5" s="8"/>
      <c r="E5" s="8"/>
      <c r="F5" s="8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0" ht="13.5" thickBot="1">
      <c r="A6" s="16">
        <f>COUNTIF(A9:A92,"&gt;0")</f>
        <v>77</v>
      </c>
      <c r="B6" s="6"/>
      <c r="C6" s="17"/>
      <c r="D6" s="6"/>
      <c r="E6" s="6"/>
      <c r="F6" s="6"/>
      <c r="G6" s="18" t="s">
        <v>5</v>
      </c>
      <c r="H6" s="19">
        <f aca="true" t="shared" si="0" ref="H6:Z6">SUM(H9:H92)</f>
        <v>179786036</v>
      </c>
      <c r="I6" s="19">
        <f t="shared" si="0"/>
        <v>90484957</v>
      </c>
      <c r="J6" s="19">
        <f>SUM(J10:J92)</f>
        <v>36839511</v>
      </c>
      <c r="K6" s="19">
        <f>SUM(K10:K92)</f>
        <v>30791609</v>
      </c>
      <c r="L6" s="19">
        <f>SUM(L10:L92)</f>
        <v>21537060</v>
      </c>
      <c r="M6" s="19">
        <f t="shared" si="0"/>
        <v>24904161</v>
      </c>
      <c r="N6" s="19">
        <f t="shared" si="0"/>
        <v>1260862</v>
      </c>
      <c r="O6" s="19">
        <f t="shared" si="0"/>
        <v>23539500</v>
      </c>
      <c r="P6" s="19">
        <f t="shared" si="0"/>
        <v>0</v>
      </c>
      <c r="Q6" s="19">
        <f t="shared" si="0"/>
        <v>20348848</v>
      </c>
      <c r="R6" s="19">
        <f t="shared" si="0"/>
        <v>137464</v>
      </c>
      <c r="S6" s="19">
        <f t="shared" si="0"/>
        <v>9114513</v>
      </c>
      <c r="T6" s="19">
        <f t="shared" si="0"/>
        <v>5695519</v>
      </c>
      <c r="U6" s="19">
        <f t="shared" si="0"/>
        <v>1050748</v>
      </c>
      <c r="V6" s="19">
        <f t="shared" si="0"/>
        <v>1504043</v>
      </c>
      <c r="W6" s="19">
        <f t="shared" si="0"/>
        <v>1556590</v>
      </c>
      <c r="X6" s="19">
        <f t="shared" si="0"/>
        <v>55932</v>
      </c>
      <c r="Y6" s="19">
        <f t="shared" si="0"/>
        <v>0</v>
      </c>
      <c r="Z6" s="19">
        <f t="shared" si="0"/>
        <v>0</v>
      </c>
      <c r="AA6" s="19"/>
      <c r="AB6" s="19"/>
      <c r="AC6" s="19"/>
      <c r="AD6" s="19"/>
    </row>
    <row r="7" spans="1:30" ht="13.5" thickBot="1">
      <c r="A7" s="20"/>
      <c r="B7" s="6"/>
      <c r="C7" s="6"/>
      <c r="D7" s="6"/>
      <c r="E7" s="6"/>
      <c r="F7" s="6"/>
      <c r="G7" s="21"/>
      <c r="H7" s="6" t="s">
        <v>6</v>
      </c>
      <c r="I7" s="6" t="s">
        <v>6</v>
      </c>
      <c r="J7" s="6"/>
      <c r="K7" s="6"/>
      <c r="L7" s="6"/>
      <c r="M7" s="22" t="s">
        <v>6</v>
      </c>
      <c r="N7" s="23" t="s">
        <v>6</v>
      </c>
      <c r="O7" s="6" t="s">
        <v>6</v>
      </c>
      <c r="P7" s="6" t="s">
        <v>6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6</v>
      </c>
      <c r="X7" s="6" t="s">
        <v>6</v>
      </c>
      <c r="Y7" s="6" t="s">
        <v>6</v>
      </c>
      <c r="Z7" s="6" t="s">
        <v>6</v>
      </c>
      <c r="AA7" s="21"/>
      <c r="AB7" s="21"/>
      <c r="AC7" s="21"/>
      <c r="AD7" s="21"/>
    </row>
    <row r="8" spans="1:30" ht="66.75" customHeight="1" thickBot="1">
      <c r="A8" s="24" t="s">
        <v>7</v>
      </c>
      <c r="B8" s="24" t="s">
        <v>8</v>
      </c>
      <c r="C8" s="25" t="s">
        <v>9</v>
      </c>
      <c r="D8" s="26" t="s">
        <v>10</v>
      </c>
      <c r="E8" s="24" t="s">
        <v>11</v>
      </c>
      <c r="F8" s="24"/>
      <c r="G8" s="27" t="s">
        <v>12</v>
      </c>
      <c r="H8" s="26" t="s">
        <v>13</v>
      </c>
      <c r="I8" s="27" t="s">
        <v>14</v>
      </c>
      <c r="J8" s="27">
        <v>2012</v>
      </c>
      <c r="K8" s="27">
        <v>2013</v>
      </c>
      <c r="L8" s="27">
        <v>2014</v>
      </c>
      <c r="M8" s="27" t="s">
        <v>15</v>
      </c>
      <c r="N8" s="27" t="s">
        <v>16</v>
      </c>
      <c r="O8" s="27" t="s">
        <v>17</v>
      </c>
      <c r="P8" s="27" t="s">
        <v>18</v>
      </c>
      <c r="Q8" s="27" t="s">
        <v>19</v>
      </c>
      <c r="R8" s="27" t="s">
        <v>20</v>
      </c>
      <c r="S8" s="27" t="s">
        <v>21</v>
      </c>
      <c r="T8" s="27" t="s">
        <v>22</v>
      </c>
      <c r="U8" s="27" t="s">
        <v>23</v>
      </c>
      <c r="V8" s="27" t="s">
        <v>24</v>
      </c>
      <c r="W8" s="27" t="s">
        <v>25</v>
      </c>
      <c r="X8" s="24" t="s">
        <v>26</v>
      </c>
      <c r="Y8" s="24" t="s">
        <v>27</v>
      </c>
      <c r="Z8" s="27" t="s">
        <v>28</v>
      </c>
      <c r="AA8" s="24" t="s">
        <v>29</v>
      </c>
      <c r="AB8" s="27" t="s">
        <v>30</v>
      </c>
      <c r="AC8" s="26" t="s">
        <v>31</v>
      </c>
      <c r="AD8" s="27" t="s">
        <v>32</v>
      </c>
    </row>
    <row r="9" spans="1:30" ht="18" customHeight="1" thickBot="1">
      <c r="A9" s="28"/>
      <c r="B9" s="29"/>
      <c r="C9" s="30"/>
      <c r="D9" s="30"/>
      <c r="E9" s="31"/>
      <c r="F9" s="32"/>
      <c r="G9" s="33" t="s">
        <v>33</v>
      </c>
      <c r="H9" s="34"/>
      <c r="I9" s="35"/>
      <c r="J9" s="35"/>
      <c r="K9" s="35"/>
      <c r="L9" s="35"/>
      <c r="M9" s="36"/>
      <c r="N9" s="37"/>
      <c r="O9" s="37"/>
      <c r="P9" s="38"/>
      <c r="Q9" s="39"/>
      <c r="R9" s="40"/>
      <c r="S9" s="39"/>
      <c r="T9" s="38"/>
      <c r="U9" s="39"/>
      <c r="V9" s="38"/>
      <c r="W9" s="40"/>
      <c r="X9" s="39"/>
      <c r="Y9" s="38"/>
      <c r="Z9" s="41"/>
      <c r="AA9" s="42"/>
      <c r="AB9" s="43"/>
      <c r="AC9" s="44"/>
      <c r="AD9" s="45"/>
    </row>
    <row r="10" spans="1:30" ht="18" customHeight="1">
      <c r="A10" s="46">
        <v>5001110001</v>
      </c>
      <c r="B10" s="47">
        <v>50</v>
      </c>
      <c r="C10" s="48" t="s">
        <v>34</v>
      </c>
      <c r="D10" s="49" t="s">
        <v>35</v>
      </c>
      <c r="E10" s="49" t="s">
        <v>36</v>
      </c>
      <c r="F10" s="50">
        <v>1</v>
      </c>
      <c r="G10" s="125" t="s">
        <v>37</v>
      </c>
      <c r="H10" s="51">
        <v>1520000</v>
      </c>
      <c r="I10" s="52"/>
      <c r="J10" s="52">
        <f aca="true" t="shared" si="1" ref="J10:J24">SUM(M10,N10,S10,V10,X10)</f>
        <v>1520000</v>
      </c>
      <c r="K10" s="52">
        <f>SUM(O10,P10,T10,W10,Y10)</f>
        <v>1520000</v>
      </c>
      <c r="L10" s="52">
        <f>SUM(Q10,R10,U10,Z10)</f>
        <v>1537000</v>
      </c>
      <c r="M10" s="53">
        <v>1520000</v>
      </c>
      <c r="N10" s="54">
        <v>0</v>
      </c>
      <c r="O10" s="55">
        <v>1520000</v>
      </c>
      <c r="P10" s="54">
        <v>0</v>
      </c>
      <c r="Q10" s="56">
        <v>1537000</v>
      </c>
      <c r="R10" s="57">
        <v>0</v>
      </c>
      <c r="S10" s="58">
        <v>0</v>
      </c>
      <c r="T10" s="59">
        <v>0</v>
      </c>
      <c r="U10" s="60">
        <v>0</v>
      </c>
      <c r="V10" s="61">
        <v>0</v>
      </c>
      <c r="W10" s="62">
        <v>0</v>
      </c>
      <c r="X10" s="63">
        <v>0</v>
      </c>
      <c r="Y10" s="59">
        <v>0</v>
      </c>
      <c r="Z10" s="64">
        <v>0</v>
      </c>
      <c r="AA10" s="65" t="s">
        <v>38</v>
      </c>
      <c r="AB10" s="66" t="s">
        <v>39</v>
      </c>
      <c r="AC10" s="67" t="s">
        <v>40</v>
      </c>
      <c r="AD10" s="68" t="s">
        <v>41</v>
      </c>
    </row>
    <row r="11" spans="1:30" ht="18" customHeight="1">
      <c r="A11" s="69">
        <v>5001110002</v>
      </c>
      <c r="B11" s="70">
        <v>50</v>
      </c>
      <c r="C11" s="71" t="s">
        <v>34</v>
      </c>
      <c r="D11" s="71" t="s">
        <v>35</v>
      </c>
      <c r="E11" s="71" t="s">
        <v>36</v>
      </c>
      <c r="F11" s="72">
        <v>1</v>
      </c>
      <c r="G11" s="152" t="s">
        <v>42</v>
      </c>
      <c r="H11" s="73">
        <v>215000</v>
      </c>
      <c r="I11" s="74"/>
      <c r="J11" s="74">
        <f t="shared" si="1"/>
        <v>215000</v>
      </c>
      <c r="K11" s="74">
        <f aca="true" t="shared" si="2" ref="K11:K74">SUM(O11,P11,T11,W11,Y11)</f>
        <v>215000</v>
      </c>
      <c r="L11" s="74">
        <f aca="true" t="shared" si="3" ref="L11:L74">SUM(Q11,R11,U11,Z11)</f>
        <v>215000</v>
      </c>
      <c r="M11" s="75">
        <v>215000</v>
      </c>
      <c r="N11" s="76">
        <v>0</v>
      </c>
      <c r="O11" s="77">
        <v>215000</v>
      </c>
      <c r="P11" s="76">
        <v>0</v>
      </c>
      <c r="Q11" s="78">
        <v>215000</v>
      </c>
      <c r="R11" s="79">
        <v>0</v>
      </c>
      <c r="S11" s="80">
        <v>0</v>
      </c>
      <c r="T11" s="81">
        <v>0</v>
      </c>
      <c r="U11" s="82">
        <v>0</v>
      </c>
      <c r="V11" s="83">
        <v>0</v>
      </c>
      <c r="W11" s="84">
        <v>0</v>
      </c>
      <c r="X11" s="85">
        <v>0</v>
      </c>
      <c r="Y11" s="81">
        <v>0</v>
      </c>
      <c r="Z11" s="86">
        <v>0</v>
      </c>
      <c r="AA11" s="87" t="s">
        <v>38</v>
      </c>
      <c r="AB11" s="88" t="s">
        <v>39</v>
      </c>
      <c r="AC11" s="89" t="s">
        <v>40</v>
      </c>
      <c r="AD11" s="90" t="s">
        <v>41</v>
      </c>
    </row>
    <row r="12" spans="1:30" ht="18" customHeight="1">
      <c r="A12" s="69">
        <v>5001110006</v>
      </c>
      <c r="B12" s="91">
        <v>50</v>
      </c>
      <c r="C12" s="71" t="s">
        <v>34</v>
      </c>
      <c r="D12" s="92" t="s">
        <v>35</v>
      </c>
      <c r="E12" s="71" t="s">
        <v>36</v>
      </c>
      <c r="F12" s="72">
        <v>1</v>
      </c>
      <c r="G12" s="152" t="s">
        <v>43</v>
      </c>
      <c r="H12" s="73">
        <v>3730000</v>
      </c>
      <c r="I12" s="74"/>
      <c r="J12" s="74">
        <f t="shared" si="1"/>
        <v>3730000</v>
      </c>
      <c r="K12" s="74">
        <f t="shared" si="2"/>
        <v>3730000</v>
      </c>
      <c r="L12" s="74">
        <f t="shared" si="3"/>
        <v>3730000</v>
      </c>
      <c r="M12" s="75">
        <v>3730000</v>
      </c>
      <c r="N12" s="76">
        <v>0</v>
      </c>
      <c r="O12" s="77">
        <v>3730000</v>
      </c>
      <c r="P12" s="76">
        <v>0</v>
      </c>
      <c r="Q12" s="78">
        <v>3730000</v>
      </c>
      <c r="R12" s="79">
        <v>0</v>
      </c>
      <c r="S12" s="80">
        <v>0</v>
      </c>
      <c r="T12" s="81">
        <v>0</v>
      </c>
      <c r="U12" s="82">
        <v>0</v>
      </c>
      <c r="V12" s="83">
        <v>0</v>
      </c>
      <c r="W12" s="84">
        <v>0</v>
      </c>
      <c r="X12" s="85">
        <v>0</v>
      </c>
      <c r="Y12" s="81">
        <v>0</v>
      </c>
      <c r="Z12" s="86">
        <v>0</v>
      </c>
      <c r="AA12" s="87" t="s">
        <v>38</v>
      </c>
      <c r="AB12" s="88" t="s">
        <v>39</v>
      </c>
      <c r="AC12" s="178" t="s">
        <v>40</v>
      </c>
      <c r="AD12" s="90" t="s">
        <v>41</v>
      </c>
    </row>
    <row r="13" spans="1:30" ht="18" customHeight="1">
      <c r="A13" s="69">
        <v>5001150001</v>
      </c>
      <c r="B13" s="70">
        <v>50</v>
      </c>
      <c r="C13" s="71" t="s">
        <v>44</v>
      </c>
      <c r="D13" s="71" t="s">
        <v>35</v>
      </c>
      <c r="E13" s="71" t="s">
        <v>36</v>
      </c>
      <c r="F13" s="72">
        <v>1</v>
      </c>
      <c r="G13" s="152" t="s">
        <v>45</v>
      </c>
      <c r="H13" s="73">
        <v>925000</v>
      </c>
      <c r="I13" s="74"/>
      <c r="J13" s="74">
        <f t="shared" si="1"/>
        <v>925000</v>
      </c>
      <c r="K13" s="74">
        <f t="shared" si="2"/>
        <v>925000</v>
      </c>
      <c r="L13" s="74">
        <f t="shared" si="3"/>
        <v>925000</v>
      </c>
      <c r="M13" s="75">
        <v>925000</v>
      </c>
      <c r="N13" s="76">
        <v>0</v>
      </c>
      <c r="O13" s="77">
        <v>925000</v>
      </c>
      <c r="P13" s="76">
        <v>0</v>
      </c>
      <c r="Q13" s="78">
        <v>925000</v>
      </c>
      <c r="R13" s="79">
        <v>0</v>
      </c>
      <c r="S13" s="80">
        <v>0</v>
      </c>
      <c r="T13" s="81">
        <v>0</v>
      </c>
      <c r="U13" s="82">
        <v>0</v>
      </c>
      <c r="V13" s="83">
        <v>0</v>
      </c>
      <c r="W13" s="84">
        <v>0</v>
      </c>
      <c r="X13" s="85">
        <v>0</v>
      </c>
      <c r="Y13" s="81">
        <v>0</v>
      </c>
      <c r="Z13" s="86">
        <v>0</v>
      </c>
      <c r="AA13" s="87" t="s">
        <v>38</v>
      </c>
      <c r="AB13" s="88" t="s">
        <v>39</v>
      </c>
      <c r="AC13" s="93" t="s">
        <v>40</v>
      </c>
      <c r="AD13" s="90" t="s">
        <v>41</v>
      </c>
    </row>
    <row r="14" spans="1:30" ht="18" customHeight="1">
      <c r="A14" s="69">
        <v>5001150006</v>
      </c>
      <c r="B14" s="94">
        <v>50</v>
      </c>
      <c r="C14" s="71" t="s">
        <v>44</v>
      </c>
      <c r="D14" s="95" t="s">
        <v>35</v>
      </c>
      <c r="E14" s="71" t="s">
        <v>36</v>
      </c>
      <c r="F14" s="72">
        <v>1</v>
      </c>
      <c r="G14" s="152" t="s">
        <v>46</v>
      </c>
      <c r="H14" s="73">
        <v>938000</v>
      </c>
      <c r="I14" s="74"/>
      <c r="J14" s="74">
        <f t="shared" si="1"/>
        <v>938000</v>
      </c>
      <c r="K14" s="74">
        <f t="shared" si="2"/>
        <v>938000</v>
      </c>
      <c r="L14" s="74">
        <f t="shared" si="3"/>
        <v>938000</v>
      </c>
      <c r="M14" s="75">
        <v>938000</v>
      </c>
      <c r="N14" s="76">
        <v>0</v>
      </c>
      <c r="O14" s="77">
        <v>938000</v>
      </c>
      <c r="P14" s="76">
        <v>0</v>
      </c>
      <c r="Q14" s="78">
        <v>938000</v>
      </c>
      <c r="R14" s="79">
        <v>0</v>
      </c>
      <c r="S14" s="80">
        <v>0</v>
      </c>
      <c r="T14" s="81">
        <v>0</v>
      </c>
      <c r="U14" s="82">
        <v>0</v>
      </c>
      <c r="V14" s="83">
        <v>0</v>
      </c>
      <c r="W14" s="84">
        <v>0</v>
      </c>
      <c r="X14" s="85">
        <v>0</v>
      </c>
      <c r="Y14" s="81">
        <v>0</v>
      </c>
      <c r="Z14" s="86">
        <v>0</v>
      </c>
      <c r="AA14" s="87" t="s">
        <v>38</v>
      </c>
      <c r="AB14" s="88" t="s">
        <v>39</v>
      </c>
      <c r="AC14" s="96" t="s">
        <v>40</v>
      </c>
      <c r="AD14" s="90" t="s">
        <v>41</v>
      </c>
    </row>
    <row r="15" spans="1:30" ht="18" customHeight="1">
      <c r="A15" s="69">
        <v>5001150007</v>
      </c>
      <c r="B15" s="70">
        <v>50</v>
      </c>
      <c r="C15" s="71" t="s">
        <v>44</v>
      </c>
      <c r="D15" s="71" t="s">
        <v>35</v>
      </c>
      <c r="E15" s="71" t="s">
        <v>36</v>
      </c>
      <c r="F15" s="72">
        <v>1</v>
      </c>
      <c r="G15" s="152" t="s">
        <v>47</v>
      </c>
      <c r="H15" s="73">
        <v>1000000</v>
      </c>
      <c r="I15" s="74"/>
      <c r="J15" s="74">
        <f t="shared" si="1"/>
        <v>1000000</v>
      </c>
      <c r="K15" s="74">
        <f t="shared" si="2"/>
        <v>1000000</v>
      </c>
      <c r="L15" s="74">
        <f t="shared" si="3"/>
        <v>1000000</v>
      </c>
      <c r="M15" s="75">
        <v>1000000</v>
      </c>
      <c r="N15" s="76">
        <v>0</v>
      </c>
      <c r="O15" s="77">
        <v>1000000</v>
      </c>
      <c r="P15" s="76">
        <v>0</v>
      </c>
      <c r="Q15" s="78">
        <v>1000000</v>
      </c>
      <c r="R15" s="79">
        <v>0</v>
      </c>
      <c r="S15" s="80">
        <v>0</v>
      </c>
      <c r="T15" s="81">
        <v>0</v>
      </c>
      <c r="U15" s="82">
        <v>0</v>
      </c>
      <c r="V15" s="83">
        <v>0</v>
      </c>
      <c r="W15" s="84">
        <v>0</v>
      </c>
      <c r="X15" s="85">
        <v>0</v>
      </c>
      <c r="Y15" s="81">
        <v>0</v>
      </c>
      <c r="Z15" s="86">
        <v>0</v>
      </c>
      <c r="AA15" s="87" t="s">
        <v>38</v>
      </c>
      <c r="AB15" s="88" t="s">
        <v>39</v>
      </c>
      <c r="AC15" s="96" t="s">
        <v>40</v>
      </c>
      <c r="AD15" s="90" t="s">
        <v>41</v>
      </c>
    </row>
    <row r="16" spans="1:30" ht="18" customHeight="1">
      <c r="A16" s="69">
        <v>5001260001</v>
      </c>
      <c r="B16" s="97">
        <v>50</v>
      </c>
      <c r="C16" s="71" t="s">
        <v>48</v>
      </c>
      <c r="D16" s="98" t="s">
        <v>49</v>
      </c>
      <c r="E16" s="71" t="s">
        <v>36</v>
      </c>
      <c r="F16" s="72">
        <v>1</v>
      </c>
      <c r="G16" s="152" t="s">
        <v>50</v>
      </c>
      <c r="H16" s="73">
        <v>2360799</v>
      </c>
      <c r="I16" s="74"/>
      <c r="J16" s="74">
        <f t="shared" si="1"/>
        <v>2360799</v>
      </c>
      <c r="K16" s="74">
        <f t="shared" si="2"/>
        <v>2372941</v>
      </c>
      <c r="L16" s="74">
        <f t="shared" si="3"/>
        <v>2472941</v>
      </c>
      <c r="M16" s="75">
        <v>2360799</v>
      </c>
      <c r="N16" s="76">
        <v>0</v>
      </c>
      <c r="O16" s="77">
        <v>2372941</v>
      </c>
      <c r="P16" s="76">
        <v>0</v>
      </c>
      <c r="Q16" s="78">
        <v>2472941</v>
      </c>
      <c r="R16" s="79">
        <v>0</v>
      </c>
      <c r="S16" s="80">
        <v>0</v>
      </c>
      <c r="T16" s="81">
        <v>0</v>
      </c>
      <c r="U16" s="82">
        <v>0</v>
      </c>
      <c r="V16" s="83">
        <v>0</v>
      </c>
      <c r="W16" s="84">
        <v>0</v>
      </c>
      <c r="X16" s="85">
        <v>0</v>
      </c>
      <c r="Y16" s="81">
        <v>0</v>
      </c>
      <c r="Z16" s="86">
        <v>0</v>
      </c>
      <c r="AA16" s="87" t="s">
        <v>38</v>
      </c>
      <c r="AB16" s="88" t="s">
        <v>39</v>
      </c>
      <c r="AC16" s="96" t="s">
        <v>40</v>
      </c>
      <c r="AD16" s="90" t="s">
        <v>41</v>
      </c>
    </row>
    <row r="17" spans="1:30" ht="18" customHeight="1">
      <c r="A17" s="69">
        <v>5001260002</v>
      </c>
      <c r="B17" s="70">
        <v>50</v>
      </c>
      <c r="C17" s="71" t="s">
        <v>48</v>
      </c>
      <c r="D17" s="71" t="s">
        <v>49</v>
      </c>
      <c r="E17" s="71" t="s">
        <v>36</v>
      </c>
      <c r="F17" s="72">
        <v>1</v>
      </c>
      <c r="G17" s="152" t="s">
        <v>51</v>
      </c>
      <c r="H17" s="73">
        <v>180000</v>
      </c>
      <c r="I17" s="74"/>
      <c r="J17" s="74">
        <f t="shared" si="1"/>
        <v>180000</v>
      </c>
      <c r="K17" s="74">
        <f t="shared" si="2"/>
        <v>250000</v>
      </c>
      <c r="L17" s="74">
        <f t="shared" si="3"/>
        <v>220000</v>
      </c>
      <c r="M17" s="75">
        <v>180000</v>
      </c>
      <c r="N17" s="76">
        <v>0</v>
      </c>
      <c r="O17" s="77">
        <v>250000</v>
      </c>
      <c r="P17" s="76">
        <v>0</v>
      </c>
      <c r="Q17" s="78">
        <v>220000</v>
      </c>
      <c r="R17" s="79">
        <v>0</v>
      </c>
      <c r="S17" s="80">
        <v>0</v>
      </c>
      <c r="T17" s="81">
        <v>0</v>
      </c>
      <c r="U17" s="82">
        <v>0</v>
      </c>
      <c r="V17" s="83">
        <v>0</v>
      </c>
      <c r="W17" s="84">
        <v>0</v>
      </c>
      <c r="X17" s="85">
        <v>0</v>
      </c>
      <c r="Y17" s="81">
        <v>0</v>
      </c>
      <c r="Z17" s="86">
        <v>0</v>
      </c>
      <c r="AA17" s="87" t="s">
        <v>38</v>
      </c>
      <c r="AB17" s="88" t="s">
        <v>39</v>
      </c>
      <c r="AC17" s="96" t="s">
        <v>40</v>
      </c>
      <c r="AD17" s="90" t="s">
        <v>41</v>
      </c>
    </row>
    <row r="18" spans="1:30" ht="18" customHeight="1">
      <c r="A18" s="69">
        <v>5001260003</v>
      </c>
      <c r="B18" s="70">
        <v>50</v>
      </c>
      <c r="C18" s="71" t="s">
        <v>48</v>
      </c>
      <c r="D18" s="71" t="s">
        <v>49</v>
      </c>
      <c r="E18" s="71" t="s">
        <v>36</v>
      </c>
      <c r="F18" s="72">
        <v>1</v>
      </c>
      <c r="G18" s="152" t="s">
        <v>52</v>
      </c>
      <c r="H18" s="73">
        <v>261055</v>
      </c>
      <c r="I18" s="74"/>
      <c r="J18" s="74">
        <f t="shared" si="1"/>
        <v>261055</v>
      </c>
      <c r="K18" s="74">
        <f t="shared" si="2"/>
        <v>219360</v>
      </c>
      <c r="L18" s="74">
        <f t="shared" si="3"/>
        <v>219360</v>
      </c>
      <c r="M18" s="75">
        <v>261055</v>
      </c>
      <c r="N18" s="76">
        <v>0</v>
      </c>
      <c r="O18" s="77">
        <v>219360</v>
      </c>
      <c r="P18" s="76">
        <v>0</v>
      </c>
      <c r="Q18" s="78">
        <v>219360</v>
      </c>
      <c r="R18" s="79">
        <v>0</v>
      </c>
      <c r="S18" s="80">
        <v>0</v>
      </c>
      <c r="T18" s="81">
        <v>0</v>
      </c>
      <c r="U18" s="82">
        <v>0</v>
      </c>
      <c r="V18" s="83">
        <v>0</v>
      </c>
      <c r="W18" s="84">
        <v>0</v>
      </c>
      <c r="X18" s="85">
        <v>0</v>
      </c>
      <c r="Y18" s="81">
        <v>0</v>
      </c>
      <c r="Z18" s="86">
        <v>0</v>
      </c>
      <c r="AA18" s="87" t="s">
        <v>38</v>
      </c>
      <c r="AB18" s="88" t="s">
        <v>39</v>
      </c>
      <c r="AC18" s="96" t="s">
        <v>40</v>
      </c>
      <c r="AD18" s="90" t="s">
        <v>41</v>
      </c>
    </row>
    <row r="19" spans="1:30" ht="18" customHeight="1">
      <c r="A19" s="69">
        <v>5001260004</v>
      </c>
      <c r="B19" s="91">
        <v>50</v>
      </c>
      <c r="C19" s="71" t="s">
        <v>48</v>
      </c>
      <c r="D19" s="92" t="s">
        <v>49</v>
      </c>
      <c r="E19" s="71" t="s">
        <v>36</v>
      </c>
      <c r="F19" s="72">
        <v>1</v>
      </c>
      <c r="G19" s="152" t="s">
        <v>53</v>
      </c>
      <c r="H19" s="73">
        <v>70562</v>
      </c>
      <c r="I19" s="74"/>
      <c r="J19" s="74">
        <f t="shared" si="1"/>
        <v>70562</v>
      </c>
      <c r="K19" s="74">
        <f t="shared" si="2"/>
        <v>27800</v>
      </c>
      <c r="L19" s="74">
        <f t="shared" si="3"/>
        <v>27800</v>
      </c>
      <c r="M19" s="75">
        <v>70562</v>
      </c>
      <c r="N19" s="76">
        <v>0</v>
      </c>
      <c r="O19" s="77">
        <v>27800</v>
      </c>
      <c r="P19" s="76">
        <v>0</v>
      </c>
      <c r="Q19" s="78">
        <v>27800</v>
      </c>
      <c r="R19" s="79">
        <v>0</v>
      </c>
      <c r="S19" s="80">
        <v>0</v>
      </c>
      <c r="T19" s="81">
        <v>0</v>
      </c>
      <c r="U19" s="82">
        <v>0</v>
      </c>
      <c r="V19" s="83">
        <v>0</v>
      </c>
      <c r="W19" s="84">
        <v>0</v>
      </c>
      <c r="X19" s="85">
        <v>0</v>
      </c>
      <c r="Y19" s="81">
        <v>0</v>
      </c>
      <c r="Z19" s="86">
        <v>0</v>
      </c>
      <c r="AA19" s="87" t="s">
        <v>38</v>
      </c>
      <c r="AB19" s="88" t="s">
        <v>39</v>
      </c>
      <c r="AC19" s="96" t="s">
        <v>40</v>
      </c>
      <c r="AD19" s="90" t="s">
        <v>41</v>
      </c>
    </row>
    <row r="20" spans="1:30" ht="18" customHeight="1">
      <c r="A20" s="69">
        <v>5001260005</v>
      </c>
      <c r="B20" s="70">
        <v>50</v>
      </c>
      <c r="C20" s="71" t="s">
        <v>48</v>
      </c>
      <c r="D20" s="71" t="s">
        <v>49</v>
      </c>
      <c r="E20" s="71" t="s">
        <v>36</v>
      </c>
      <c r="F20" s="72">
        <v>1</v>
      </c>
      <c r="G20" s="152" t="s">
        <v>54</v>
      </c>
      <c r="H20" s="73">
        <v>65000</v>
      </c>
      <c r="I20" s="74"/>
      <c r="J20" s="74">
        <f t="shared" si="1"/>
        <v>65000</v>
      </c>
      <c r="K20" s="74">
        <f t="shared" si="2"/>
        <v>50000</v>
      </c>
      <c r="L20" s="74">
        <f t="shared" si="3"/>
        <v>0</v>
      </c>
      <c r="M20" s="75">
        <v>65000</v>
      </c>
      <c r="N20" s="76">
        <v>0</v>
      </c>
      <c r="O20" s="77">
        <v>50000</v>
      </c>
      <c r="P20" s="76">
        <v>0</v>
      </c>
      <c r="Q20" s="78">
        <v>0</v>
      </c>
      <c r="R20" s="79">
        <v>0</v>
      </c>
      <c r="S20" s="80">
        <v>0</v>
      </c>
      <c r="T20" s="81">
        <v>0</v>
      </c>
      <c r="U20" s="82">
        <v>0</v>
      </c>
      <c r="V20" s="83">
        <v>0</v>
      </c>
      <c r="W20" s="84">
        <v>0</v>
      </c>
      <c r="X20" s="85">
        <v>0</v>
      </c>
      <c r="Y20" s="81">
        <v>0</v>
      </c>
      <c r="Z20" s="86">
        <v>0</v>
      </c>
      <c r="AA20" s="87" t="s">
        <v>38</v>
      </c>
      <c r="AB20" s="88" t="s">
        <v>39</v>
      </c>
      <c r="AC20" s="96" t="s">
        <v>40</v>
      </c>
      <c r="AD20" s="90" t="s">
        <v>41</v>
      </c>
    </row>
    <row r="21" spans="1:256" s="99" customFormat="1" ht="18" customHeight="1">
      <c r="A21" s="69">
        <v>5001260006</v>
      </c>
      <c r="B21" s="94">
        <v>50</v>
      </c>
      <c r="C21" s="95" t="s">
        <v>48</v>
      </c>
      <c r="D21" s="95" t="s">
        <v>49</v>
      </c>
      <c r="E21" s="71" t="s">
        <v>36</v>
      </c>
      <c r="F21" s="72">
        <v>1</v>
      </c>
      <c r="G21" s="152" t="s">
        <v>55</v>
      </c>
      <c r="H21" s="73">
        <v>0</v>
      </c>
      <c r="I21" s="74"/>
      <c r="J21" s="74">
        <f t="shared" si="1"/>
        <v>0</v>
      </c>
      <c r="K21" s="74">
        <f t="shared" si="2"/>
        <v>0</v>
      </c>
      <c r="L21" s="74">
        <f t="shared" si="3"/>
        <v>200000</v>
      </c>
      <c r="M21" s="75">
        <v>0</v>
      </c>
      <c r="N21" s="76">
        <v>0</v>
      </c>
      <c r="O21" s="77">
        <v>0</v>
      </c>
      <c r="P21" s="76">
        <v>0</v>
      </c>
      <c r="Q21" s="78">
        <v>200000</v>
      </c>
      <c r="R21" s="79">
        <v>0</v>
      </c>
      <c r="S21" s="80">
        <v>0</v>
      </c>
      <c r="T21" s="81">
        <v>0</v>
      </c>
      <c r="U21" s="82">
        <v>0</v>
      </c>
      <c r="V21" s="83">
        <v>0</v>
      </c>
      <c r="W21" s="84">
        <v>0</v>
      </c>
      <c r="X21" s="85">
        <v>0</v>
      </c>
      <c r="Y21" s="81">
        <v>0</v>
      </c>
      <c r="Z21" s="86">
        <v>0</v>
      </c>
      <c r="AA21" s="87" t="s">
        <v>38</v>
      </c>
      <c r="AB21" s="88" t="s">
        <v>39</v>
      </c>
      <c r="AC21" s="96" t="s">
        <v>40</v>
      </c>
      <c r="AD21" s="90" t="s">
        <v>41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30" ht="18" customHeight="1">
      <c r="A22" s="69">
        <v>5001560001</v>
      </c>
      <c r="B22" s="70">
        <v>60</v>
      </c>
      <c r="C22" s="71" t="s">
        <v>48</v>
      </c>
      <c r="D22" s="71" t="s">
        <v>49</v>
      </c>
      <c r="E22" s="71" t="s">
        <v>36</v>
      </c>
      <c r="F22" s="72">
        <v>1</v>
      </c>
      <c r="G22" s="152" t="s">
        <v>56</v>
      </c>
      <c r="H22" s="73">
        <v>7153022</v>
      </c>
      <c r="I22" s="74">
        <v>6084689</v>
      </c>
      <c r="J22" s="74">
        <f t="shared" si="1"/>
        <v>479333</v>
      </c>
      <c r="K22" s="74">
        <f t="shared" si="2"/>
        <v>279000</v>
      </c>
      <c r="L22" s="74">
        <f t="shared" si="3"/>
        <v>310000</v>
      </c>
      <c r="M22" s="75">
        <v>479333</v>
      </c>
      <c r="N22" s="76">
        <v>0</v>
      </c>
      <c r="O22" s="77">
        <v>279000</v>
      </c>
      <c r="P22" s="76">
        <v>0</v>
      </c>
      <c r="Q22" s="78">
        <v>310000</v>
      </c>
      <c r="R22" s="79">
        <v>0</v>
      </c>
      <c r="S22" s="80">
        <v>0</v>
      </c>
      <c r="T22" s="81">
        <v>0</v>
      </c>
      <c r="U22" s="82">
        <v>0</v>
      </c>
      <c r="V22" s="83">
        <v>0</v>
      </c>
      <c r="W22" s="84">
        <v>0</v>
      </c>
      <c r="X22" s="85">
        <v>0</v>
      </c>
      <c r="Y22" s="81">
        <v>0</v>
      </c>
      <c r="Z22" s="86">
        <v>0</v>
      </c>
      <c r="AA22" s="87" t="s">
        <v>57</v>
      </c>
      <c r="AB22" s="88" t="s">
        <v>58</v>
      </c>
      <c r="AC22" s="96" t="s">
        <v>40</v>
      </c>
      <c r="AD22" s="90" t="s">
        <v>41</v>
      </c>
    </row>
    <row r="23" spans="1:30" ht="18" customHeight="1">
      <c r="A23" s="69">
        <v>5001560003</v>
      </c>
      <c r="B23" s="70">
        <v>60</v>
      </c>
      <c r="C23" s="71" t="s">
        <v>48</v>
      </c>
      <c r="D23" s="71" t="s">
        <v>49</v>
      </c>
      <c r="E23" s="71" t="s">
        <v>36</v>
      </c>
      <c r="F23" s="72">
        <v>1</v>
      </c>
      <c r="G23" s="152" t="s">
        <v>59</v>
      </c>
      <c r="H23" s="73">
        <v>994939</v>
      </c>
      <c r="I23" s="74">
        <v>919489</v>
      </c>
      <c r="J23" s="74">
        <f t="shared" si="1"/>
        <v>75450</v>
      </c>
      <c r="K23" s="74">
        <f t="shared" si="2"/>
        <v>0</v>
      </c>
      <c r="L23" s="74">
        <f t="shared" si="3"/>
        <v>0</v>
      </c>
      <c r="M23" s="75">
        <v>75450</v>
      </c>
      <c r="N23" s="76">
        <v>0</v>
      </c>
      <c r="O23" s="77">
        <v>0</v>
      </c>
      <c r="P23" s="76">
        <v>0</v>
      </c>
      <c r="Q23" s="78">
        <v>0</v>
      </c>
      <c r="R23" s="79">
        <v>0</v>
      </c>
      <c r="S23" s="80">
        <v>0</v>
      </c>
      <c r="T23" s="81">
        <v>0</v>
      </c>
      <c r="U23" s="82">
        <v>0</v>
      </c>
      <c r="V23" s="83">
        <v>0</v>
      </c>
      <c r="W23" s="84">
        <v>0</v>
      </c>
      <c r="X23" s="85">
        <v>0</v>
      </c>
      <c r="Y23" s="81">
        <v>0</v>
      </c>
      <c r="Z23" s="86">
        <v>0</v>
      </c>
      <c r="AA23" s="87" t="s">
        <v>60</v>
      </c>
      <c r="AB23" s="88" t="s">
        <v>61</v>
      </c>
      <c r="AC23" s="96" t="s">
        <v>40</v>
      </c>
      <c r="AD23" s="90" t="s">
        <v>41</v>
      </c>
    </row>
    <row r="24" spans="1:30" ht="18" customHeight="1" thickBot="1">
      <c r="A24" s="100">
        <v>5001560004</v>
      </c>
      <c r="B24" s="101">
        <v>60</v>
      </c>
      <c r="C24" s="102" t="s">
        <v>48</v>
      </c>
      <c r="D24" s="102" t="s">
        <v>49</v>
      </c>
      <c r="E24" s="102" t="s">
        <v>36</v>
      </c>
      <c r="F24" s="103">
        <v>1</v>
      </c>
      <c r="G24" s="130" t="s">
        <v>62</v>
      </c>
      <c r="H24" s="104">
        <v>103200</v>
      </c>
      <c r="I24" s="105">
        <v>73200</v>
      </c>
      <c r="J24" s="105">
        <f t="shared" si="1"/>
        <v>30000</v>
      </c>
      <c r="K24" s="105">
        <f t="shared" si="2"/>
        <v>0</v>
      </c>
      <c r="L24" s="105">
        <f t="shared" si="3"/>
        <v>0</v>
      </c>
      <c r="M24" s="106">
        <v>30000</v>
      </c>
      <c r="N24" s="107">
        <v>0</v>
      </c>
      <c r="O24" s="108">
        <v>0</v>
      </c>
      <c r="P24" s="107">
        <v>0</v>
      </c>
      <c r="Q24" s="109">
        <v>0</v>
      </c>
      <c r="R24" s="110">
        <v>0</v>
      </c>
      <c r="S24" s="111">
        <v>0</v>
      </c>
      <c r="T24" s="112">
        <v>0</v>
      </c>
      <c r="U24" s="113">
        <v>0</v>
      </c>
      <c r="V24" s="114">
        <v>0</v>
      </c>
      <c r="W24" s="115">
        <v>0</v>
      </c>
      <c r="X24" s="116">
        <v>0</v>
      </c>
      <c r="Y24" s="112">
        <v>0</v>
      </c>
      <c r="Z24" s="117">
        <v>0</v>
      </c>
      <c r="AA24" s="118" t="s">
        <v>38</v>
      </c>
      <c r="AB24" s="119" t="s">
        <v>39</v>
      </c>
      <c r="AC24" s="120" t="s">
        <v>40</v>
      </c>
      <c r="AD24" s="121" t="s">
        <v>41</v>
      </c>
    </row>
    <row r="25" spans="1:30" ht="18" customHeight="1" thickBot="1">
      <c r="A25" s="28"/>
      <c r="B25" s="29"/>
      <c r="C25" s="30"/>
      <c r="D25" s="30"/>
      <c r="E25" s="31"/>
      <c r="F25" s="32"/>
      <c r="G25" s="33" t="s">
        <v>63</v>
      </c>
      <c r="H25" s="34"/>
      <c r="I25" s="35"/>
      <c r="J25" s="35"/>
      <c r="K25" s="35"/>
      <c r="L25" s="35"/>
      <c r="M25" s="36"/>
      <c r="N25" s="37"/>
      <c r="O25" s="37"/>
      <c r="P25" s="38"/>
      <c r="Q25" s="39"/>
      <c r="R25" s="40"/>
      <c r="S25" s="39"/>
      <c r="T25" s="38"/>
      <c r="U25" s="39"/>
      <c r="V25" s="38"/>
      <c r="W25" s="40"/>
      <c r="X25" s="39"/>
      <c r="Y25" s="38"/>
      <c r="Z25" s="41"/>
      <c r="AA25" s="42"/>
      <c r="AB25" s="43"/>
      <c r="AC25" s="44"/>
      <c r="AD25" s="45"/>
    </row>
    <row r="26" spans="1:30" ht="18" customHeight="1">
      <c r="A26" s="46">
        <v>3271111008</v>
      </c>
      <c r="B26" s="122">
        <v>60</v>
      </c>
      <c r="C26" s="48" t="s">
        <v>34</v>
      </c>
      <c r="D26" s="48" t="s">
        <v>64</v>
      </c>
      <c r="E26" s="49" t="s">
        <v>65</v>
      </c>
      <c r="F26" s="50">
        <v>2</v>
      </c>
      <c r="G26" s="152" t="s">
        <v>66</v>
      </c>
      <c r="H26" s="51">
        <v>712072</v>
      </c>
      <c r="I26" s="52">
        <v>527745</v>
      </c>
      <c r="J26" s="52">
        <f aca="true" t="shared" si="4" ref="J26:J42">SUM(M26,N26,S26,V26,X26)</f>
        <v>184327</v>
      </c>
      <c r="K26" s="52">
        <f t="shared" si="2"/>
        <v>0</v>
      </c>
      <c r="L26" s="52">
        <f t="shared" si="3"/>
        <v>0</v>
      </c>
      <c r="M26" s="53">
        <v>184327</v>
      </c>
      <c r="N26" s="54">
        <v>0</v>
      </c>
      <c r="O26" s="55">
        <v>0</v>
      </c>
      <c r="P26" s="54">
        <v>0</v>
      </c>
      <c r="Q26" s="56">
        <v>0</v>
      </c>
      <c r="R26" s="57">
        <v>0</v>
      </c>
      <c r="S26" s="58">
        <v>0</v>
      </c>
      <c r="T26" s="59">
        <v>0</v>
      </c>
      <c r="U26" s="60">
        <v>0</v>
      </c>
      <c r="V26" s="61">
        <v>0</v>
      </c>
      <c r="W26" s="62">
        <v>0</v>
      </c>
      <c r="X26" s="63">
        <v>0</v>
      </c>
      <c r="Y26" s="59">
        <v>0</v>
      </c>
      <c r="Z26" s="64">
        <v>0</v>
      </c>
      <c r="AA26" s="65" t="s">
        <v>67</v>
      </c>
      <c r="AB26" s="66" t="s">
        <v>68</v>
      </c>
      <c r="AC26" s="67" t="s">
        <v>69</v>
      </c>
      <c r="AD26" s="68" t="s">
        <v>41</v>
      </c>
    </row>
    <row r="27" spans="1:30" ht="18" customHeight="1">
      <c r="A27" s="69">
        <v>3271114013</v>
      </c>
      <c r="B27" s="70">
        <v>60</v>
      </c>
      <c r="C27" s="71" t="s">
        <v>34</v>
      </c>
      <c r="D27" s="71" t="s">
        <v>70</v>
      </c>
      <c r="E27" s="71" t="s">
        <v>65</v>
      </c>
      <c r="F27" s="72">
        <v>2</v>
      </c>
      <c r="G27" s="153" t="s">
        <v>71</v>
      </c>
      <c r="H27" s="73">
        <v>896846</v>
      </c>
      <c r="I27" s="74">
        <v>843919</v>
      </c>
      <c r="J27" s="74">
        <f t="shared" si="4"/>
        <v>52927</v>
      </c>
      <c r="K27" s="74">
        <f t="shared" si="2"/>
        <v>0</v>
      </c>
      <c r="L27" s="74">
        <f t="shared" si="3"/>
        <v>0</v>
      </c>
      <c r="M27" s="75">
        <v>2000</v>
      </c>
      <c r="N27" s="76">
        <v>7640</v>
      </c>
      <c r="O27" s="77">
        <v>0</v>
      </c>
      <c r="P27" s="76">
        <v>0</v>
      </c>
      <c r="Q27" s="78">
        <v>0</v>
      </c>
      <c r="R27" s="79">
        <v>0</v>
      </c>
      <c r="S27" s="80">
        <v>43287</v>
      </c>
      <c r="T27" s="81">
        <v>0</v>
      </c>
      <c r="U27" s="82">
        <v>0</v>
      </c>
      <c r="V27" s="83">
        <v>0</v>
      </c>
      <c r="W27" s="84">
        <v>0</v>
      </c>
      <c r="X27" s="85">
        <v>0</v>
      </c>
      <c r="Y27" s="81">
        <v>0</v>
      </c>
      <c r="Z27" s="86">
        <v>0</v>
      </c>
      <c r="AA27" s="87" t="s">
        <v>72</v>
      </c>
      <c r="AB27" s="88" t="s">
        <v>73</v>
      </c>
      <c r="AC27" s="96" t="s">
        <v>74</v>
      </c>
      <c r="AD27" s="90" t="s">
        <v>41</v>
      </c>
    </row>
    <row r="28" spans="1:30" ht="18" customHeight="1">
      <c r="A28" s="69">
        <v>3271114206</v>
      </c>
      <c r="B28" s="97">
        <v>60</v>
      </c>
      <c r="C28" s="98" t="s">
        <v>34</v>
      </c>
      <c r="D28" s="98" t="s">
        <v>64</v>
      </c>
      <c r="E28" s="71" t="s">
        <v>65</v>
      </c>
      <c r="F28" s="72">
        <v>2</v>
      </c>
      <c r="G28" s="153" t="s">
        <v>75</v>
      </c>
      <c r="H28" s="73">
        <v>822109</v>
      </c>
      <c r="I28" s="74">
        <v>770003</v>
      </c>
      <c r="J28" s="74">
        <f t="shared" si="4"/>
        <v>52106</v>
      </c>
      <c r="K28" s="74">
        <f t="shared" si="2"/>
        <v>0</v>
      </c>
      <c r="L28" s="74">
        <f t="shared" si="3"/>
        <v>0</v>
      </c>
      <c r="M28" s="75">
        <v>52106</v>
      </c>
      <c r="N28" s="76">
        <v>0</v>
      </c>
      <c r="O28" s="77">
        <v>0</v>
      </c>
      <c r="P28" s="76">
        <v>0</v>
      </c>
      <c r="Q28" s="78">
        <v>0</v>
      </c>
      <c r="R28" s="79">
        <v>0</v>
      </c>
      <c r="S28" s="80">
        <v>0</v>
      </c>
      <c r="T28" s="81">
        <v>0</v>
      </c>
      <c r="U28" s="82">
        <v>0</v>
      </c>
      <c r="V28" s="83">
        <v>0</v>
      </c>
      <c r="W28" s="84">
        <v>0</v>
      </c>
      <c r="X28" s="85">
        <v>0</v>
      </c>
      <c r="Y28" s="81">
        <v>0</v>
      </c>
      <c r="Z28" s="86">
        <v>0</v>
      </c>
      <c r="AA28" s="87" t="s">
        <v>76</v>
      </c>
      <c r="AB28" s="88" t="s">
        <v>77</v>
      </c>
      <c r="AC28" s="96" t="s">
        <v>74</v>
      </c>
      <c r="AD28" s="90" t="s">
        <v>41</v>
      </c>
    </row>
    <row r="29" spans="1:30" ht="18" customHeight="1">
      <c r="A29" s="69">
        <v>3271117092</v>
      </c>
      <c r="B29" s="70">
        <v>60</v>
      </c>
      <c r="C29" s="71" t="s">
        <v>34</v>
      </c>
      <c r="D29" s="71" t="s">
        <v>70</v>
      </c>
      <c r="E29" s="71" t="s">
        <v>65</v>
      </c>
      <c r="F29" s="72">
        <v>2</v>
      </c>
      <c r="G29" s="153" t="s">
        <v>78</v>
      </c>
      <c r="H29" s="73">
        <v>1541301</v>
      </c>
      <c r="I29" s="74">
        <v>1425545</v>
      </c>
      <c r="J29" s="74">
        <f t="shared" si="4"/>
        <v>115756</v>
      </c>
      <c r="K29" s="74">
        <f t="shared" si="2"/>
        <v>0</v>
      </c>
      <c r="L29" s="74">
        <f t="shared" si="3"/>
        <v>0</v>
      </c>
      <c r="M29" s="75">
        <v>11573</v>
      </c>
      <c r="N29" s="76">
        <v>0</v>
      </c>
      <c r="O29" s="77">
        <v>0</v>
      </c>
      <c r="P29" s="76">
        <v>0</v>
      </c>
      <c r="Q29" s="78">
        <v>0</v>
      </c>
      <c r="R29" s="79">
        <v>0</v>
      </c>
      <c r="S29" s="80">
        <v>88555</v>
      </c>
      <c r="T29" s="81">
        <v>0</v>
      </c>
      <c r="U29" s="82">
        <v>0</v>
      </c>
      <c r="V29" s="83">
        <v>15628</v>
      </c>
      <c r="W29" s="84">
        <v>0</v>
      </c>
      <c r="X29" s="85">
        <v>0</v>
      </c>
      <c r="Y29" s="81">
        <v>0</v>
      </c>
      <c r="Z29" s="86">
        <v>0</v>
      </c>
      <c r="AA29" s="87" t="s">
        <v>79</v>
      </c>
      <c r="AB29" s="88" t="s">
        <v>80</v>
      </c>
      <c r="AC29" s="96" t="s">
        <v>81</v>
      </c>
      <c r="AD29" s="90" t="s">
        <v>41</v>
      </c>
    </row>
    <row r="30" spans="1:30" ht="18" customHeight="1">
      <c r="A30" s="69">
        <v>3271125109</v>
      </c>
      <c r="B30" s="70">
        <v>60</v>
      </c>
      <c r="C30" s="71" t="s">
        <v>34</v>
      </c>
      <c r="D30" s="71" t="s">
        <v>70</v>
      </c>
      <c r="E30" s="71" t="s">
        <v>65</v>
      </c>
      <c r="F30" s="72">
        <v>2</v>
      </c>
      <c r="G30" s="153" t="s">
        <v>82</v>
      </c>
      <c r="H30" s="73">
        <v>772630</v>
      </c>
      <c r="I30" s="74">
        <v>606106</v>
      </c>
      <c r="J30" s="74">
        <f t="shared" si="4"/>
        <v>166524</v>
      </c>
      <c r="K30" s="74">
        <f t="shared" si="2"/>
        <v>0</v>
      </c>
      <c r="L30" s="74">
        <f t="shared" si="3"/>
        <v>0</v>
      </c>
      <c r="M30" s="75">
        <v>1000</v>
      </c>
      <c r="N30" s="76">
        <v>0</v>
      </c>
      <c r="O30" s="77">
        <v>0</v>
      </c>
      <c r="P30" s="76">
        <v>0</v>
      </c>
      <c r="Q30" s="78">
        <v>0</v>
      </c>
      <c r="R30" s="79">
        <v>0</v>
      </c>
      <c r="S30" s="80">
        <v>140695</v>
      </c>
      <c r="T30" s="81">
        <v>0</v>
      </c>
      <c r="U30" s="82">
        <v>0</v>
      </c>
      <c r="V30" s="83">
        <v>24829</v>
      </c>
      <c r="W30" s="84">
        <v>0</v>
      </c>
      <c r="X30" s="85">
        <v>0</v>
      </c>
      <c r="Y30" s="81">
        <v>0</v>
      </c>
      <c r="Z30" s="86">
        <v>0</v>
      </c>
      <c r="AA30" s="87" t="s">
        <v>83</v>
      </c>
      <c r="AB30" s="88" t="s">
        <v>84</v>
      </c>
      <c r="AC30" s="96" t="s">
        <v>85</v>
      </c>
      <c r="AD30" s="90" t="s">
        <v>41</v>
      </c>
    </row>
    <row r="31" spans="1:30" ht="18" customHeight="1">
      <c r="A31" s="69">
        <v>3271125130</v>
      </c>
      <c r="B31" s="70">
        <v>60</v>
      </c>
      <c r="C31" s="71" t="s">
        <v>34</v>
      </c>
      <c r="D31" s="71" t="s">
        <v>70</v>
      </c>
      <c r="E31" s="71" t="s">
        <v>65</v>
      </c>
      <c r="F31" s="72">
        <v>2</v>
      </c>
      <c r="G31" s="153" t="s">
        <v>86</v>
      </c>
      <c r="H31" s="73">
        <v>1673740</v>
      </c>
      <c r="I31" s="74">
        <v>967330</v>
      </c>
      <c r="J31" s="74">
        <f t="shared" si="4"/>
        <v>706410</v>
      </c>
      <c r="K31" s="74">
        <f t="shared" si="2"/>
        <v>0</v>
      </c>
      <c r="L31" s="74">
        <f t="shared" si="3"/>
        <v>0</v>
      </c>
      <c r="M31" s="75">
        <v>10000</v>
      </c>
      <c r="N31" s="76">
        <v>104461</v>
      </c>
      <c r="O31" s="77">
        <v>0</v>
      </c>
      <c r="P31" s="76">
        <v>0</v>
      </c>
      <c r="Q31" s="78">
        <v>0</v>
      </c>
      <c r="R31" s="79">
        <v>0</v>
      </c>
      <c r="S31" s="80">
        <v>591949</v>
      </c>
      <c r="T31" s="81">
        <v>0</v>
      </c>
      <c r="U31" s="82">
        <v>0</v>
      </c>
      <c r="V31" s="83">
        <v>0</v>
      </c>
      <c r="W31" s="84">
        <v>0</v>
      </c>
      <c r="X31" s="85">
        <v>0</v>
      </c>
      <c r="Y31" s="81">
        <v>0</v>
      </c>
      <c r="Z31" s="86">
        <v>0</v>
      </c>
      <c r="AA31" s="87" t="s">
        <v>87</v>
      </c>
      <c r="AB31" s="88" t="s">
        <v>61</v>
      </c>
      <c r="AC31" s="96" t="s">
        <v>85</v>
      </c>
      <c r="AD31" s="90" t="s">
        <v>41</v>
      </c>
    </row>
    <row r="32" spans="1:30" ht="18" customHeight="1">
      <c r="A32" s="69">
        <v>3271126122</v>
      </c>
      <c r="B32" s="70">
        <v>50</v>
      </c>
      <c r="C32" s="71" t="s">
        <v>34</v>
      </c>
      <c r="D32" s="71" t="s">
        <v>64</v>
      </c>
      <c r="E32" s="71" t="s">
        <v>65</v>
      </c>
      <c r="F32" s="72">
        <v>2</v>
      </c>
      <c r="G32" s="153" t="s">
        <v>88</v>
      </c>
      <c r="H32" s="73">
        <v>1095042</v>
      </c>
      <c r="I32" s="74">
        <v>965482</v>
      </c>
      <c r="J32" s="74">
        <f t="shared" si="4"/>
        <v>129560</v>
      </c>
      <c r="K32" s="74">
        <f t="shared" si="2"/>
        <v>0</v>
      </c>
      <c r="L32" s="74">
        <f t="shared" si="3"/>
        <v>0</v>
      </c>
      <c r="M32" s="75">
        <v>129560</v>
      </c>
      <c r="N32" s="76">
        <v>0</v>
      </c>
      <c r="O32" s="77">
        <v>0</v>
      </c>
      <c r="P32" s="76">
        <v>0</v>
      </c>
      <c r="Q32" s="78">
        <v>0</v>
      </c>
      <c r="R32" s="79">
        <v>0</v>
      </c>
      <c r="S32" s="80">
        <v>0</v>
      </c>
      <c r="T32" s="81">
        <v>0</v>
      </c>
      <c r="U32" s="82">
        <v>0</v>
      </c>
      <c r="V32" s="83">
        <v>0</v>
      </c>
      <c r="W32" s="84">
        <v>0</v>
      </c>
      <c r="X32" s="85">
        <v>0</v>
      </c>
      <c r="Y32" s="81">
        <v>0</v>
      </c>
      <c r="Z32" s="86">
        <v>0</v>
      </c>
      <c r="AA32" s="87" t="s">
        <v>72</v>
      </c>
      <c r="AB32" s="88" t="s">
        <v>89</v>
      </c>
      <c r="AC32" s="96" t="s">
        <v>90</v>
      </c>
      <c r="AD32" s="90" t="s">
        <v>41</v>
      </c>
    </row>
    <row r="33" spans="1:30" ht="18" customHeight="1">
      <c r="A33" s="69">
        <v>3271127242</v>
      </c>
      <c r="B33" s="91">
        <v>60</v>
      </c>
      <c r="C33" s="92" t="s">
        <v>34</v>
      </c>
      <c r="D33" s="92" t="s">
        <v>70</v>
      </c>
      <c r="E33" s="71" t="s">
        <v>65</v>
      </c>
      <c r="F33" s="72">
        <v>2</v>
      </c>
      <c r="G33" s="153" t="s">
        <v>91</v>
      </c>
      <c r="H33" s="73">
        <v>1054557</v>
      </c>
      <c r="I33" s="74">
        <v>809230</v>
      </c>
      <c r="J33" s="74">
        <f t="shared" si="4"/>
        <v>245327</v>
      </c>
      <c r="K33" s="74">
        <f t="shared" si="2"/>
        <v>0</v>
      </c>
      <c r="L33" s="74">
        <f t="shared" si="3"/>
        <v>0</v>
      </c>
      <c r="M33" s="75">
        <v>65269</v>
      </c>
      <c r="N33" s="76">
        <v>27008</v>
      </c>
      <c r="O33" s="77">
        <v>0</v>
      </c>
      <c r="P33" s="76">
        <v>0</v>
      </c>
      <c r="Q33" s="78">
        <v>0</v>
      </c>
      <c r="R33" s="79">
        <v>0</v>
      </c>
      <c r="S33" s="80">
        <v>153050</v>
      </c>
      <c r="T33" s="81">
        <v>0</v>
      </c>
      <c r="U33" s="82">
        <v>0</v>
      </c>
      <c r="V33" s="83">
        <v>0</v>
      </c>
      <c r="W33" s="84">
        <v>0</v>
      </c>
      <c r="X33" s="85">
        <v>0</v>
      </c>
      <c r="Y33" s="81">
        <v>0</v>
      </c>
      <c r="Z33" s="86">
        <v>0</v>
      </c>
      <c r="AA33" s="87" t="s">
        <v>92</v>
      </c>
      <c r="AB33" s="88" t="s">
        <v>84</v>
      </c>
      <c r="AC33" s="96" t="s">
        <v>81</v>
      </c>
      <c r="AD33" s="90" t="s">
        <v>41</v>
      </c>
    </row>
    <row r="34" spans="1:30" ht="18" customHeight="1">
      <c r="A34" s="69">
        <v>3271212002</v>
      </c>
      <c r="B34" s="70">
        <v>60</v>
      </c>
      <c r="C34" s="71" t="s">
        <v>93</v>
      </c>
      <c r="D34" s="71" t="s">
        <v>70</v>
      </c>
      <c r="E34" s="71" t="s">
        <v>65</v>
      </c>
      <c r="F34" s="72">
        <v>2</v>
      </c>
      <c r="G34" s="153" t="s">
        <v>94</v>
      </c>
      <c r="H34" s="73">
        <v>1203950</v>
      </c>
      <c r="I34" s="74">
        <v>1198883</v>
      </c>
      <c r="J34" s="74">
        <f t="shared" si="4"/>
        <v>5067</v>
      </c>
      <c r="K34" s="74">
        <f t="shared" si="2"/>
        <v>0</v>
      </c>
      <c r="L34" s="74">
        <f t="shared" si="3"/>
        <v>0</v>
      </c>
      <c r="M34" s="75">
        <v>4125</v>
      </c>
      <c r="N34" s="76">
        <v>0</v>
      </c>
      <c r="O34" s="77">
        <v>0</v>
      </c>
      <c r="P34" s="76">
        <v>0</v>
      </c>
      <c r="Q34" s="78">
        <v>0</v>
      </c>
      <c r="R34" s="79">
        <v>0</v>
      </c>
      <c r="S34" s="80">
        <v>801</v>
      </c>
      <c r="T34" s="81">
        <v>0</v>
      </c>
      <c r="U34" s="82">
        <v>0</v>
      </c>
      <c r="V34" s="83">
        <v>141</v>
      </c>
      <c r="W34" s="84">
        <v>0</v>
      </c>
      <c r="X34" s="85">
        <v>0</v>
      </c>
      <c r="Y34" s="81">
        <v>0</v>
      </c>
      <c r="Z34" s="86">
        <v>0</v>
      </c>
      <c r="AA34" s="87" t="s">
        <v>95</v>
      </c>
      <c r="AB34" s="88" t="s">
        <v>96</v>
      </c>
      <c r="AC34" s="96" t="s">
        <v>97</v>
      </c>
      <c r="AD34" s="90" t="s">
        <v>41</v>
      </c>
    </row>
    <row r="35" spans="1:30" ht="18" customHeight="1">
      <c r="A35" s="69">
        <v>3271223602</v>
      </c>
      <c r="B35" s="70">
        <v>60</v>
      </c>
      <c r="C35" s="71" t="s">
        <v>93</v>
      </c>
      <c r="D35" s="71" t="s">
        <v>98</v>
      </c>
      <c r="E35" s="71" t="s">
        <v>65</v>
      </c>
      <c r="F35" s="72">
        <v>2</v>
      </c>
      <c r="G35" s="153" t="s">
        <v>99</v>
      </c>
      <c r="H35" s="73">
        <v>3160172</v>
      </c>
      <c r="I35" s="74">
        <v>2748584</v>
      </c>
      <c r="J35" s="74">
        <f t="shared" si="4"/>
        <v>411588</v>
      </c>
      <c r="K35" s="74">
        <f t="shared" si="2"/>
        <v>0</v>
      </c>
      <c r="L35" s="74">
        <f t="shared" si="3"/>
        <v>0</v>
      </c>
      <c r="M35" s="75">
        <v>40000</v>
      </c>
      <c r="N35" s="76">
        <v>100328</v>
      </c>
      <c r="O35" s="77">
        <v>0</v>
      </c>
      <c r="P35" s="76">
        <v>0</v>
      </c>
      <c r="Q35" s="78">
        <v>0</v>
      </c>
      <c r="R35" s="79">
        <v>0</v>
      </c>
      <c r="S35" s="80">
        <v>271260</v>
      </c>
      <c r="T35" s="81">
        <v>0</v>
      </c>
      <c r="U35" s="82">
        <v>0</v>
      </c>
      <c r="V35" s="83">
        <v>0</v>
      </c>
      <c r="W35" s="84">
        <v>0</v>
      </c>
      <c r="X35" s="85">
        <v>0</v>
      </c>
      <c r="Y35" s="81">
        <v>0</v>
      </c>
      <c r="Z35" s="86">
        <v>0</v>
      </c>
      <c r="AA35" s="87" t="s">
        <v>100</v>
      </c>
      <c r="AB35" s="88" t="s">
        <v>101</v>
      </c>
      <c r="AC35" s="96" t="s">
        <v>102</v>
      </c>
      <c r="AD35" s="90" t="s">
        <v>41</v>
      </c>
    </row>
    <row r="36" spans="1:30" ht="18" customHeight="1">
      <c r="A36" s="69">
        <v>3271244123</v>
      </c>
      <c r="B36" s="70">
        <v>60</v>
      </c>
      <c r="C36" s="71" t="s">
        <v>93</v>
      </c>
      <c r="D36" s="71" t="s">
        <v>98</v>
      </c>
      <c r="E36" s="71" t="s">
        <v>65</v>
      </c>
      <c r="F36" s="72">
        <v>2</v>
      </c>
      <c r="G36" s="153" t="s">
        <v>103</v>
      </c>
      <c r="H36" s="73">
        <v>2235924</v>
      </c>
      <c r="I36" s="74">
        <v>1733778</v>
      </c>
      <c r="J36" s="74">
        <f t="shared" si="4"/>
        <v>502146</v>
      </c>
      <c r="K36" s="74">
        <f t="shared" si="2"/>
        <v>0</v>
      </c>
      <c r="L36" s="74">
        <f t="shared" si="3"/>
        <v>0</v>
      </c>
      <c r="M36" s="75">
        <v>6502</v>
      </c>
      <c r="N36" s="76">
        <v>94172</v>
      </c>
      <c r="O36" s="77">
        <v>0</v>
      </c>
      <c r="P36" s="76">
        <v>0</v>
      </c>
      <c r="Q36" s="78">
        <v>0</v>
      </c>
      <c r="R36" s="79">
        <v>0</v>
      </c>
      <c r="S36" s="80">
        <v>401472</v>
      </c>
      <c r="T36" s="81">
        <v>0</v>
      </c>
      <c r="U36" s="82">
        <v>0</v>
      </c>
      <c r="V36" s="83">
        <v>0</v>
      </c>
      <c r="W36" s="84">
        <v>0</v>
      </c>
      <c r="X36" s="85">
        <v>0</v>
      </c>
      <c r="Y36" s="81">
        <v>0</v>
      </c>
      <c r="Z36" s="86">
        <v>0</v>
      </c>
      <c r="AA36" s="87" t="s">
        <v>104</v>
      </c>
      <c r="AB36" s="88" t="s">
        <v>105</v>
      </c>
      <c r="AC36" s="96" t="s">
        <v>74</v>
      </c>
      <c r="AD36" s="90" t="s">
        <v>41</v>
      </c>
    </row>
    <row r="37" spans="1:30" ht="18" customHeight="1">
      <c r="A37" s="69">
        <v>3271521659</v>
      </c>
      <c r="B37" s="97">
        <v>60</v>
      </c>
      <c r="C37" s="98" t="s">
        <v>34</v>
      </c>
      <c r="D37" s="98" t="s">
        <v>64</v>
      </c>
      <c r="E37" s="71" t="s">
        <v>65</v>
      </c>
      <c r="F37" s="72">
        <v>2</v>
      </c>
      <c r="G37" s="153" t="s">
        <v>106</v>
      </c>
      <c r="H37" s="73">
        <v>919823</v>
      </c>
      <c r="I37" s="74">
        <v>902331</v>
      </c>
      <c r="J37" s="74">
        <f t="shared" si="4"/>
        <v>17492</v>
      </c>
      <c r="K37" s="74">
        <f t="shared" si="2"/>
        <v>0</v>
      </c>
      <c r="L37" s="74">
        <f t="shared" si="3"/>
        <v>0</v>
      </c>
      <c r="M37" s="75">
        <v>17492</v>
      </c>
      <c r="N37" s="76">
        <v>0</v>
      </c>
      <c r="O37" s="77">
        <v>0</v>
      </c>
      <c r="P37" s="76">
        <v>0</v>
      </c>
      <c r="Q37" s="78">
        <v>0</v>
      </c>
      <c r="R37" s="79">
        <v>0</v>
      </c>
      <c r="S37" s="80">
        <v>0</v>
      </c>
      <c r="T37" s="81">
        <v>0</v>
      </c>
      <c r="U37" s="82">
        <v>0</v>
      </c>
      <c r="V37" s="83">
        <v>0</v>
      </c>
      <c r="W37" s="84">
        <v>0</v>
      </c>
      <c r="X37" s="85">
        <v>0</v>
      </c>
      <c r="Y37" s="81">
        <v>0</v>
      </c>
      <c r="Z37" s="86">
        <v>0</v>
      </c>
      <c r="AA37" s="87" t="s">
        <v>107</v>
      </c>
      <c r="AB37" s="88" t="s">
        <v>108</v>
      </c>
      <c r="AC37" s="96" t="s">
        <v>109</v>
      </c>
      <c r="AD37" s="90" t="s">
        <v>41</v>
      </c>
    </row>
    <row r="38" spans="1:30" ht="18" customHeight="1">
      <c r="A38" s="69">
        <v>3272411004</v>
      </c>
      <c r="B38" s="70">
        <v>60</v>
      </c>
      <c r="C38" s="71" t="s">
        <v>44</v>
      </c>
      <c r="D38" s="71" t="s">
        <v>64</v>
      </c>
      <c r="E38" s="71" t="s">
        <v>65</v>
      </c>
      <c r="F38" s="72">
        <v>2</v>
      </c>
      <c r="G38" s="153" t="s">
        <v>110</v>
      </c>
      <c r="H38" s="73">
        <v>9596458</v>
      </c>
      <c r="I38" s="74">
        <v>9523460</v>
      </c>
      <c r="J38" s="74">
        <f t="shared" si="4"/>
        <v>72998</v>
      </c>
      <c r="K38" s="74">
        <f t="shared" si="2"/>
        <v>0</v>
      </c>
      <c r="L38" s="74">
        <f t="shared" si="3"/>
        <v>0</v>
      </c>
      <c r="M38" s="75">
        <v>72998</v>
      </c>
      <c r="N38" s="76">
        <v>0</v>
      </c>
      <c r="O38" s="77">
        <v>0</v>
      </c>
      <c r="P38" s="76">
        <v>0</v>
      </c>
      <c r="Q38" s="78">
        <v>0</v>
      </c>
      <c r="R38" s="79">
        <v>0</v>
      </c>
      <c r="S38" s="80">
        <v>0</v>
      </c>
      <c r="T38" s="81">
        <v>0</v>
      </c>
      <c r="U38" s="82">
        <v>0</v>
      </c>
      <c r="V38" s="83">
        <v>0</v>
      </c>
      <c r="W38" s="84">
        <v>0</v>
      </c>
      <c r="X38" s="85">
        <v>0</v>
      </c>
      <c r="Y38" s="81">
        <v>0</v>
      </c>
      <c r="Z38" s="86">
        <v>0</v>
      </c>
      <c r="AA38" s="87" t="s">
        <v>111</v>
      </c>
      <c r="AB38" s="88" t="s">
        <v>89</v>
      </c>
      <c r="AC38" s="96" t="s">
        <v>112</v>
      </c>
      <c r="AD38" s="90" t="s">
        <v>41</v>
      </c>
    </row>
    <row r="39" spans="1:30" ht="18" customHeight="1">
      <c r="A39" s="69">
        <v>3272741005</v>
      </c>
      <c r="B39" s="70">
        <v>60</v>
      </c>
      <c r="C39" s="71" t="s">
        <v>93</v>
      </c>
      <c r="D39" s="71" t="s">
        <v>98</v>
      </c>
      <c r="E39" s="71" t="s">
        <v>65</v>
      </c>
      <c r="F39" s="72">
        <v>2</v>
      </c>
      <c r="G39" s="153" t="s">
        <v>113</v>
      </c>
      <c r="H39" s="73">
        <v>8625713</v>
      </c>
      <c r="I39" s="74">
        <v>7986567</v>
      </c>
      <c r="J39" s="74">
        <f t="shared" si="4"/>
        <v>639146</v>
      </c>
      <c r="K39" s="74">
        <f t="shared" si="2"/>
        <v>0</v>
      </c>
      <c r="L39" s="74">
        <f t="shared" si="3"/>
        <v>0</v>
      </c>
      <c r="M39" s="75">
        <v>350000</v>
      </c>
      <c r="N39" s="76">
        <v>145149</v>
      </c>
      <c r="O39" s="77">
        <v>0</v>
      </c>
      <c r="P39" s="76">
        <v>0</v>
      </c>
      <c r="Q39" s="78">
        <v>0</v>
      </c>
      <c r="R39" s="79">
        <v>0</v>
      </c>
      <c r="S39" s="80">
        <v>143997</v>
      </c>
      <c r="T39" s="81">
        <v>0</v>
      </c>
      <c r="U39" s="82">
        <v>0</v>
      </c>
      <c r="V39" s="83">
        <v>0</v>
      </c>
      <c r="W39" s="84">
        <v>0</v>
      </c>
      <c r="X39" s="85">
        <v>0</v>
      </c>
      <c r="Y39" s="81">
        <v>0</v>
      </c>
      <c r="Z39" s="86">
        <v>0</v>
      </c>
      <c r="AA39" s="87" t="s">
        <v>114</v>
      </c>
      <c r="AB39" s="88" t="s">
        <v>87</v>
      </c>
      <c r="AC39" s="96" t="s">
        <v>115</v>
      </c>
      <c r="AD39" s="90" t="s">
        <v>41</v>
      </c>
    </row>
    <row r="40" spans="1:30" ht="18" customHeight="1">
      <c r="A40" s="69">
        <v>3272831064</v>
      </c>
      <c r="B40" s="70">
        <v>60</v>
      </c>
      <c r="C40" s="71" t="s">
        <v>44</v>
      </c>
      <c r="D40" s="71" t="s">
        <v>98</v>
      </c>
      <c r="E40" s="71" t="s">
        <v>65</v>
      </c>
      <c r="F40" s="72">
        <v>2</v>
      </c>
      <c r="G40" s="153" t="s">
        <v>116</v>
      </c>
      <c r="H40" s="73">
        <v>7086272</v>
      </c>
      <c r="I40" s="74">
        <v>6356469</v>
      </c>
      <c r="J40" s="74">
        <f t="shared" si="4"/>
        <v>729803</v>
      </c>
      <c r="K40" s="74">
        <f t="shared" si="2"/>
        <v>0</v>
      </c>
      <c r="L40" s="74">
        <f t="shared" si="3"/>
        <v>0</v>
      </c>
      <c r="M40" s="75">
        <v>20000</v>
      </c>
      <c r="N40" s="76">
        <v>247012</v>
      </c>
      <c r="O40" s="77">
        <v>0</v>
      </c>
      <c r="P40" s="76">
        <v>0</v>
      </c>
      <c r="Q40" s="78">
        <v>0</v>
      </c>
      <c r="R40" s="79">
        <v>0</v>
      </c>
      <c r="S40" s="80">
        <v>462791</v>
      </c>
      <c r="T40" s="81">
        <v>0</v>
      </c>
      <c r="U40" s="82">
        <v>0</v>
      </c>
      <c r="V40" s="83">
        <v>0</v>
      </c>
      <c r="W40" s="84">
        <v>0</v>
      </c>
      <c r="X40" s="85">
        <v>0</v>
      </c>
      <c r="Y40" s="81">
        <v>0</v>
      </c>
      <c r="Z40" s="86">
        <v>0</v>
      </c>
      <c r="AA40" s="87" t="s">
        <v>117</v>
      </c>
      <c r="AB40" s="88" t="s">
        <v>118</v>
      </c>
      <c r="AC40" s="96" t="s">
        <v>119</v>
      </c>
      <c r="AD40" s="90" t="s">
        <v>41</v>
      </c>
    </row>
    <row r="41" spans="1:30" ht="18" customHeight="1">
      <c r="A41" s="69">
        <v>3272841072</v>
      </c>
      <c r="B41" s="70">
        <v>60</v>
      </c>
      <c r="C41" s="71" t="s">
        <v>93</v>
      </c>
      <c r="D41" s="71" t="s">
        <v>98</v>
      </c>
      <c r="E41" s="71" t="s">
        <v>65</v>
      </c>
      <c r="F41" s="72">
        <v>2</v>
      </c>
      <c r="G41" s="153" t="s">
        <v>120</v>
      </c>
      <c r="H41" s="73">
        <v>4639900</v>
      </c>
      <c r="I41" s="74">
        <v>4117653</v>
      </c>
      <c r="J41" s="74">
        <f t="shared" si="4"/>
        <v>522247</v>
      </c>
      <c r="K41" s="74">
        <f t="shared" si="2"/>
        <v>0</v>
      </c>
      <c r="L41" s="74">
        <f t="shared" si="3"/>
        <v>0</v>
      </c>
      <c r="M41" s="75">
        <v>10000</v>
      </c>
      <c r="N41" s="76">
        <v>224365</v>
      </c>
      <c r="O41" s="77">
        <v>0</v>
      </c>
      <c r="P41" s="76">
        <v>0</v>
      </c>
      <c r="Q41" s="78">
        <v>0</v>
      </c>
      <c r="R41" s="79">
        <v>0</v>
      </c>
      <c r="S41" s="80">
        <v>287882</v>
      </c>
      <c r="T41" s="81">
        <v>0</v>
      </c>
      <c r="U41" s="82">
        <v>0</v>
      </c>
      <c r="V41" s="83">
        <v>0</v>
      </c>
      <c r="W41" s="84">
        <v>0</v>
      </c>
      <c r="X41" s="85">
        <v>0</v>
      </c>
      <c r="Y41" s="81">
        <v>0</v>
      </c>
      <c r="Z41" s="86">
        <v>0</v>
      </c>
      <c r="AA41" s="87" t="s">
        <v>92</v>
      </c>
      <c r="AB41" s="88" t="s">
        <v>121</v>
      </c>
      <c r="AC41" s="96" t="s">
        <v>119</v>
      </c>
      <c r="AD41" s="90" t="s">
        <v>41</v>
      </c>
    </row>
    <row r="42" spans="1:30" ht="18" customHeight="1" thickBot="1">
      <c r="A42" s="100">
        <v>5211540004</v>
      </c>
      <c r="B42" s="101">
        <v>60</v>
      </c>
      <c r="C42" s="102" t="s">
        <v>44</v>
      </c>
      <c r="D42" s="102" t="s">
        <v>64</v>
      </c>
      <c r="E42" s="102" t="s">
        <v>65</v>
      </c>
      <c r="F42" s="103">
        <v>2</v>
      </c>
      <c r="G42" s="154" t="s">
        <v>122</v>
      </c>
      <c r="H42" s="104">
        <v>1595255</v>
      </c>
      <c r="I42" s="105">
        <v>1481745</v>
      </c>
      <c r="J42" s="105">
        <f t="shared" si="4"/>
        <v>113510</v>
      </c>
      <c r="K42" s="105">
        <f t="shared" si="2"/>
        <v>0</v>
      </c>
      <c r="L42" s="105">
        <f t="shared" si="3"/>
        <v>0</v>
      </c>
      <c r="M42" s="106">
        <v>113510</v>
      </c>
      <c r="N42" s="107">
        <v>0</v>
      </c>
      <c r="O42" s="108">
        <v>0</v>
      </c>
      <c r="P42" s="107">
        <v>0</v>
      </c>
      <c r="Q42" s="109">
        <v>0</v>
      </c>
      <c r="R42" s="110">
        <v>0</v>
      </c>
      <c r="S42" s="111">
        <v>0</v>
      </c>
      <c r="T42" s="112">
        <v>0</v>
      </c>
      <c r="U42" s="113">
        <v>0</v>
      </c>
      <c r="V42" s="114">
        <v>0</v>
      </c>
      <c r="W42" s="115">
        <v>0</v>
      </c>
      <c r="X42" s="116">
        <v>0</v>
      </c>
      <c r="Y42" s="112">
        <v>0</v>
      </c>
      <c r="Z42" s="117">
        <v>0</v>
      </c>
      <c r="AA42" s="118" t="s">
        <v>83</v>
      </c>
      <c r="AB42" s="119" t="s">
        <v>77</v>
      </c>
      <c r="AC42" s="120" t="s">
        <v>69</v>
      </c>
      <c r="AD42" s="121" t="s">
        <v>41</v>
      </c>
    </row>
    <row r="43" spans="1:30" ht="18" customHeight="1" thickBot="1">
      <c r="A43" s="28"/>
      <c r="B43" s="29"/>
      <c r="C43" s="30"/>
      <c r="D43" s="30"/>
      <c r="E43" s="31"/>
      <c r="F43" s="32"/>
      <c r="G43" s="33" t="s">
        <v>123</v>
      </c>
      <c r="H43" s="34"/>
      <c r="I43" s="35"/>
      <c r="J43" s="35"/>
      <c r="K43" s="35"/>
      <c r="L43" s="35"/>
      <c r="M43" s="36"/>
      <c r="N43" s="37"/>
      <c r="O43" s="37"/>
      <c r="P43" s="38"/>
      <c r="Q43" s="39"/>
      <c r="R43" s="40"/>
      <c r="S43" s="39"/>
      <c r="T43" s="38"/>
      <c r="U43" s="39"/>
      <c r="V43" s="38"/>
      <c r="W43" s="40"/>
      <c r="X43" s="39"/>
      <c r="Y43" s="38"/>
      <c r="Z43" s="41"/>
      <c r="AA43" s="42"/>
      <c r="AB43" s="43"/>
      <c r="AC43" s="44"/>
      <c r="AD43" s="45"/>
    </row>
    <row r="44" spans="1:30" ht="18" customHeight="1">
      <c r="A44" s="46">
        <v>3271110901</v>
      </c>
      <c r="B44" s="47">
        <v>50</v>
      </c>
      <c r="C44" s="49" t="s">
        <v>34</v>
      </c>
      <c r="D44" s="49" t="s">
        <v>124</v>
      </c>
      <c r="E44" s="49" t="s">
        <v>36</v>
      </c>
      <c r="F44" s="50">
        <v>3</v>
      </c>
      <c r="G44" s="125" t="s">
        <v>125</v>
      </c>
      <c r="H44" s="51">
        <v>35000</v>
      </c>
      <c r="I44" s="52"/>
      <c r="J44" s="52">
        <f aca="true" t="shared" si="5" ref="J44:J49">SUM(M44,N44,S44,V44,X44)</f>
        <v>35000</v>
      </c>
      <c r="K44" s="52">
        <f t="shared" si="2"/>
        <v>35000</v>
      </c>
      <c r="L44" s="52">
        <f t="shared" si="3"/>
        <v>35000</v>
      </c>
      <c r="M44" s="53">
        <v>35000</v>
      </c>
      <c r="N44" s="54">
        <v>0</v>
      </c>
      <c r="O44" s="55">
        <v>35000</v>
      </c>
      <c r="P44" s="54">
        <v>0</v>
      </c>
      <c r="Q44" s="56">
        <v>35000</v>
      </c>
      <c r="R44" s="57">
        <v>0</v>
      </c>
      <c r="S44" s="58">
        <v>0</v>
      </c>
      <c r="T44" s="59">
        <v>0</v>
      </c>
      <c r="U44" s="60">
        <v>0</v>
      </c>
      <c r="V44" s="61">
        <v>0</v>
      </c>
      <c r="W44" s="62">
        <v>0</v>
      </c>
      <c r="X44" s="63">
        <v>0</v>
      </c>
      <c r="Y44" s="59">
        <v>0</v>
      </c>
      <c r="Z44" s="64">
        <v>0</v>
      </c>
      <c r="AA44" s="65" t="s">
        <v>38</v>
      </c>
      <c r="AB44" s="66" t="s">
        <v>39</v>
      </c>
      <c r="AC44" s="67" t="s">
        <v>40</v>
      </c>
      <c r="AD44" s="68" t="s">
        <v>41</v>
      </c>
    </row>
    <row r="45" spans="1:30" ht="18" customHeight="1">
      <c r="A45" s="69">
        <v>3271110901</v>
      </c>
      <c r="B45" s="70">
        <v>60</v>
      </c>
      <c r="C45" s="71" t="s">
        <v>34</v>
      </c>
      <c r="D45" s="71" t="s">
        <v>124</v>
      </c>
      <c r="E45" s="71" t="s">
        <v>36</v>
      </c>
      <c r="F45" s="72">
        <v>3</v>
      </c>
      <c r="G45" s="153" t="s">
        <v>126</v>
      </c>
      <c r="H45" s="73">
        <v>200000</v>
      </c>
      <c r="I45" s="74"/>
      <c r="J45" s="74">
        <f t="shared" si="5"/>
        <v>200000</v>
      </c>
      <c r="K45" s="74">
        <f t="shared" si="2"/>
        <v>250000</v>
      </c>
      <c r="L45" s="74">
        <f t="shared" si="3"/>
        <v>300000</v>
      </c>
      <c r="M45" s="75">
        <v>200000</v>
      </c>
      <c r="N45" s="76">
        <v>0</v>
      </c>
      <c r="O45" s="77">
        <v>250000</v>
      </c>
      <c r="P45" s="76">
        <v>0</v>
      </c>
      <c r="Q45" s="78">
        <v>300000</v>
      </c>
      <c r="R45" s="79">
        <v>0</v>
      </c>
      <c r="S45" s="80">
        <v>0</v>
      </c>
      <c r="T45" s="81">
        <v>0</v>
      </c>
      <c r="U45" s="82">
        <v>0</v>
      </c>
      <c r="V45" s="83">
        <v>0</v>
      </c>
      <c r="W45" s="84">
        <v>0</v>
      </c>
      <c r="X45" s="85">
        <v>0</v>
      </c>
      <c r="Y45" s="81">
        <v>0</v>
      </c>
      <c r="Z45" s="86">
        <v>0</v>
      </c>
      <c r="AA45" s="87" t="s">
        <v>38</v>
      </c>
      <c r="AB45" s="88" t="s">
        <v>39</v>
      </c>
      <c r="AC45" s="96" t="s">
        <v>40</v>
      </c>
      <c r="AD45" s="90" t="s">
        <v>41</v>
      </c>
    </row>
    <row r="46" spans="1:30" ht="18" customHeight="1">
      <c r="A46" s="69">
        <v>5001510003</v>
      </c>
      <c r="B46" s="94">
        <v>60</v>
      </c>
      <c r="C46" s="95" t="s">
        <v>34</v>
      </c>
      <c r="D46" s="95" t="s">
        <v>124</v>
      </c>
      <c r="E46" s="71" t="s">
        <v>36</v>
      </c>
      <c r="F46" s="72">
        <v>3</v>
      </c>
      <c r="G46" s="153" t="s">
        <v>127</v>
      </c>
      <c r="H46" s="73">
        <v>150000</v>
      </c>
      <c r="I46" s="74"/>
      <c r="J46" s="74">
        <f t="shared" si="5"/>
        <v>150000</v>
      </c>
      <c r="K46" s="74">
        <f t="shared" si="2"/>
        <v>150000</v>
      </c>
      <c r="L46" s="74">
        <f t="shared" si="3"/>
        <v>150000</v>
      </c>
      <c r="M46" s="75">
        <v>150000</v>
      </c>
      <c r="N46" s="76">
        <v>0</v>
      </c>
      <c r="O46" s="77">
        <v>150000</v>
      </c>
      <c r="P46" s="76">
        <v>0</v>
      </c>
      <c r="Q46" s="78">
        <v>150000</v>
      </c>
      <c r="R46" s="79">
        <v>0</v>
      </c>
      <c r="S46" s="80">
        <v>0</v>
      </c>
      <c r="T46" s="81">
        <v>0</v>
      </c>
      <c r="U46" s="82">
        <v>0</v>
      </c>
      <c r="V46" s="83">
        <v>0</v>
      </c>
      <c r="W46" s="84">
        <v>0</v>
      </c>
      <c r="X46" s="85">
        <v>0</v>
      </c>
      <c r="Y46" s="81">
        <v>0</v>
      </c>
      <c r="Z46" s="86">
        <v>0</v>
      </c>
      <c r="AA46" s="87" t="s">
        <v>38</v>
      </c>
      <c r="AB46" s="88" t="s">
        <v>39</v>
      </c>
      <c r="AC46" s="96" t="s">
        <v>40</v>
      </c>
      <c r="AD46" s="90" t="s">
        <v>41</v>
      </c>
    </row>
    <row r="47" spans="1:30" ht="18" customHeight="1">
      <c r="A47" s="69">
        <v>5001550001</v>
      </c>
      <c r="B47" s="70">
        <v>60</v>
      </c>
      <c r="C47" s="71" t="s">
        <v>44</v>
      </c>
      <c r="D47" s="71" t="s">
        <v>128</v>
      </c>
      <c r="E47" s="71" t="s">
        <v>36</v>
      </c>
      <c r="F47" s="72">
        <v>3</v>
      </c>
      <c r="G47" s="153" t="s">
        <v>129</v>
      </c>
      <c r="H47" s="73">
        <v>253740</v>
      </c>
      <c r="I47" s="74">
        <v>110200</v>
      </c>
      <c r="J47" s="74">
        <f t="shared" si="5"/>
        <v>143540</v>
      </c>
      <c r="K47" s="74">
        <f t="shared" si="2"/>
        <v>0</v>
      </c>
      <c r="L47" s="74">
        <f t="shared" si="3"/>
        <v>0</v>
      </c>
      <c r="M47" s="75">
        <v>140000</v>
      </c>
      <c r="N47" s="76">
        <v>0</v>
      </c>
      <c r="O47" s="77">
        <v>0</v>
      </c>
      <c r="P47" s="76">
        <v>0</v>
      </c>
      <c r="Q47" s="78">
        <v>0</v>
      </c>
      <c r="R47" s="79">
        <v>0</v>
      </c>
      <c r="S47" s="80">
        <v>0</v>
      </c>
      <c r="T47" s="81">
        <v>0</v>
      </c>
      <c r="U47" s="82">
        <v>0</v>
      </c>
      <c r="V47" s="83">
        <v>0</v>
      </c>
      <c r="W47" s="84">
        <v>0</v>
      </c>
      <c r="X47" s="85">
        <v>3540</v>
      </c>
      <c r="Y47" s="81">
        <v>0</v>
      </c>
      <c r="Z47" s="86">
        <v>0</v>
      </c>
      <c r="AA47" s="87" t="s">
        <v>130</v>
      </c>
      <c r="AB47" s="88" t="s">
        <v>39</v>
      </c>
      <c r="AC47" s="96" t="s">
        <v>40</v>
      </c>
      <c r="AD47" s="90" t="s">
        <v>41</v>
      </c>
    </row>
    <row r="48" spans="1:30" ht="18" customHeight="1">
      <c r="A48" s="69">
        <v>5001550005</v>
      </c>
      <c r="B48" s="97">
        <v>60</v>
      </c>
      <c r="C48" s="98" t="s">
        <v>44</v>
      </c>
      <c r="D48" s="98" t="s">
        <v>124</v>
      </c>
      <c r="E48" s="71" t="s">
        <v>36</v>
      </c>
      <c r="F48" s="72">
        <v>3</v>
      </c>
      <c r="G48" s="153" t="s">
        <v>131</v>
      </c>
      <c r="H48" s="73">
        <v>80000</v>
      </c>
      <c r="I48" s="74"/>
      <c r="J48" s="74">
        <f t="shared" si="5"/>
        <v>80000</v>
      </c>
      <c r="K48" s="74">
        <f t="shared" si="2"/>
        <v>80000</v>
      </c>
      <c r="L48" s="74">
        <f t="shared" si="3"/>
        <v>80000</v>
      </c>
      <c r="M48" s="75">
        <v>80000</v>
      </c>
      <c r="N48" s="76">
        <v>0</v>
      </c>
      <c r="O48" s="77">
        <v>80000</v>
      </c>
      <c r="P48" s="76">
        <v>0</v>
      </c>
      <c r="Q48" s="78">
        <v>80000</v>
      </c>
      <c r="R48" s="79">
        <v>0</v>
      </c>
      <c r="S48" s="80">
        <v>0</v>
      </c>
      <c r="T48" s="81">
        <v>0</v>
      </c>
      <c r="U48" s="82">
        <v>0</v>
      </c>
      <c r="V48" s="83">
        <v>0</v>
      </c>
      <c r="W48" s="84">
        <v>0</v>
      </c>
      <c r="X48" s="85">
        <v>0</v>
      </c>
      <c r="Y48" s="81">
        <v>0</v>
      </c>
      <c r="Z48" s="86">
        <v>0</v>
      </c>
      <c r="AA48" s="87" t="s">
        <v>38</v>
      </c>
      <c r="AB48" s="88" t="s">
        <v>39</v>
      </c>
      <c r="AC48" s="96" t="s">
        <v>40</v>
      </c>
      <c r="AD48" s="90" t="s">
        <v>41</v>
      </c>
    </row>
    <row r="49" spans="1:30" ht="18" customHeight="1" thickBot="1">
      <c r="A49" s="100">
        <v>5001560002</v>
      </c>
      <c r="B49" s="101">
        <v>60</v>
      </c>
      <c r="C49" s="102" t="s">
        <v>34</v>
      </c>
      <c r="D49" s="102" t="s">
        <v>124</v>
      </c>
      <c r="E49" s="102" t="s">
        <v>36</v>
      </c>
      <c r="F49" s="103">
        <v>3</v>
      </c>
      <c r="G49" s="155" t="s">
        <v>132</v>
      </c>
      <c r="H49" s="104">
        <v>400000</v>
      </c>
      <c r="I49" s="105"/>
      <c r="J49" s="105">
        <f t="shared" si="5"/>
        <v>400000</v>
      </c>
      <c r="K49" s="105">
        <f t="shared" si="2"/>
        <v>400000</v>
      </c>
      <c r="L49" s="105">
        <f t="shared" si="3"/>
        <v>400000</v>
      </c>
      <c r="M49" s="106">
        <v>400000</v>
      </c>
      <c r="N49" s="107">
        <v>0</v>
      </c>
      <c r="O49" s="108">
        <v>400000</v>
      </c>
      <c r="P49" s="107">
        <v>0</v>
      </c>
      <c r="Q49" s="109">
        <v>400000</v>
      </c>
      <c r="R49" s="110">
        <v>0</v>
      </c>
      <c r="S49" s="111">
        <v>0</v>
      </c>
      <c r="T49" s="112">
        <v>0</v>
      </c>
      <c r="U49" s="113">
        <v>0</v>
      </c>
      <c r="V49" s="114">
        <v>0</v>
      </c>
      <c r="W49" s="115">
        <v>0</v>
      </c>
      <c r="X49" s="116">
        <v>0</v>
      </c>
      <c r="Y49" s="112">
        <v>0</v>
      </c>
      <c r="Z49" s="117">
        <v>0</v>
      </c>
      <c r="AA49" s="118" t="s">
        <v>38</v>
      </c>
      <c r="AB49" s="119" t="s">
        <v>39</v>
      </c>
      <c r="AC49" s="120" t="s">
        <v>40</v>
      </c>
      <c r="AD49" s="121" t="s">
        <v>41</v>
      </c>
    </row>
    <row r="50" spans="1:30" ht="18" customHeight="1" thickBot="1">
      <c r="A50" s="28"/>
      <c r="B50" s="29"/>
      <c r="C50" s="30"/>
      <c r="D50" s="30"/>
      <c r="E50" s="31"/>
      <c r="F50" s="32"/>
      <c r="G50" s="33" t="s">
        <v>133</v>
      </c>
      <c r="H50" s="34"/>
      <c r="I50" s="35"/>
      <c r="J50" s="35"/>
      <c r="K50" s="35"/>
      <c r="L50" s="35"/>
      <c r="M50" s="36"/>
      <c r="N50" s="37"/>
      <c r="O50" s="37"/>
      <c r="P50" s="38"/>
      <c r="Q50" s="39"/>
      <c r="R50" s="40"/>
      <c r="S50" s="39"/>
      <c r="T50" s="38"/>
      <c r="U50" s="39"/>
      <c r="V50" s="38"/>
      <c r="W50" s="40"/>
      <c r="X50" s="39"/>
      <c r="Y50" s="38"/>
      <c r="Z50" s="41"/>
      <c r="AA50" s="42"/>
      <c r="AB50" s="43"/>
      <c r="AC50" s="44"/>
      <c r="AD50" s="45"/>
    </row>
    <row r="51" spans="1:30" ht="18" customHeight="1">
      <c r="A51" s="46">
        <v>3271111004</v>
      </c>
      <c r="B51" s="47">
        <v>60</v>
      </c>
      <c r="C51" s="49" t="s">
        <v>34</v>
      </c>
      <c r="D51" s="49" t="s">
        <v>70</v>
      </c>
      <c r="E51" s="49" t="s">
        <v>134</v>
      </c>
      <c r="F51" s="50">
        <v>4</v>
      </c>
      <c r="G51" s="152" t="s">
        <v>135</v>
      </c>
      <c r="H51" s="51">
        <v>2780464</v>
      </c>
      <c r="I51" s="52">
        <v>2136143</v>
      </c>
      <c r="J51" s="52">
        <f aca="true" t="shared" si="6" ref="J51:J72">SUM(M51,N51,S51,V51,X51)</f>
        <v>379996</v>
      </c>
      <c r="K51" s="52">
        <f t="shared" si="2"/>
        <v>264325</v>
      </c>
      <c r="L51" s="52">
        <f t="shared" si="3"/>
        <v>0</v>
      </c>
      <c r="M51" s="53">
        <v>79996</v>
      </c>
      <c r="N51" s="54">
        <v>0</v>
      </c>
      <c r="O51" s="55">
        <v>16118</v>
      </c>
      <c r="P51" s="54">
        <v>0</v>
      </c>
      <c r="Q51" s="56">
        <v>0</v>
      </c>
      <c r="R51" s="57">
        <v>0</v>
      </c>
      <c r="S51" s="58">
        <v>255000</v>
      </c>
      <c r="T51" s="59">
        <v>210972</v>
      </c>
      <c r="U51" s="60">
        <v>0</v>
      </c>
      <c r="V51" s="61">
        <v>45000</v>
      </c>
      <c r="W51" s="62">
        <v>37235</v>
      </c>
      <c r="X51" s="63">
        <v>0</v>
      </c>
      <c r="Y51" s="59">
        <v>0</v>
      </c>
      <c r="Z51" s="64">
        <v>0</v>
      </c>
      <c r="AA51" s="65" t="s">
        <v>72</v>
      </c>
      <c r="AB51" s="66" t="s">
        <v>136</v>
      </c>
      <c r="AC51" s="67" t="s">
        <v>69</v>
      </c>
      <c r="AD51" s="68" t="s">
        <v>41</v>
      </c>
    </row>
    <row r="52" spans="1:30" ht="18" customHeight="1">
      <c r="A52" s="69">
        <v>3271126273</v>
      </c>
      <c r="B52" s="70">
        <v>60</v>
      </c>
      <c r="C52" s="71" t="s">
        <v>34</v>
      </c>
      <c r="D52" s="71" t="s">
        <v>64</v>
      </c>
      <c r="E52" s="71" t="s">
        <v>134</v>
      </c>
      <c r="F52" s="72">
        <v>4</v>
      </c>
      <c r="G52" s="153" t="s">
        <v>137</v>
      </c>
      <c r="H52" s="73">
        <v>751730</v>
      </c>
      <c r="I52" s="74">
        <v>293044</v>
      </c>
      <c r="J52" s="74">
        <f t="shared" si="6"/>
        <v>258686</v>
      </c>
      <c r="K52" s="74">
        <f t="shared" si="2"/>
        <v>200000</v>
      </c>
      <c r="L52" s="74">
        <f t="shared" si="3"/>
        <v>0</v>
      </c>
      <c r="M52" s="75">
        <v>258686</v>
      </c>
      <c r="N52" s="76">
        <v>0</v>
      </c>
      <c r="O52" s="77">
        <v>200000</v>
      </c>
      <c r="P52" s="76">
        <v>0</v>
      </c>
      <c r="Q52" s="78">
        <v>0</v>
      </c>
      <c r="R52" s="79">
        <v>0</v>
      </c>
      <c r="S52" s="80">
        <v>0</v>
      </c>
      <c r="T52" s="81">
        <v>0</v>
      </c>
      <c r="U52" s="82">
        <v>0</v>
      </c>
      <c r="V52" s="83">
        <v>0</v>
      </c>
      <c r="W52" s="84">
        <v>0</v>
      </c>
      <c r="X52" s="85">
        <v>0</v>
      </c>
      <c r="Y52" s="81">
        <v>0</v>
      </c>
      <c r="Z52" s="86">
        <v>0</v>
      </c>
      <c r="AA52" s="87" t="s">
        <v>138</v>
      </c>
      <c r="AB52" s="88" t="s">
        <v>139</v>
      </c>
      <c r="AC52" s="96" t="s">
        <v>119</v>
      </c>
      <c r="AD52" s="90" t="s">
        <v>41</v>
      </c>
    </row>
    <row r="53" spans="1:30" ht="18" customHeight="1">
      <c r="A53" s="69">
        <v>3271135161</v>
      </c>
      <c r="B53" s="70">
        <v>60</v>
      </c>
      <c r="C53" s="71" t="s">
        <v>34</v>
      </c>
      <c r="D53" s="71" t="s">
        <v>64</v>
      </c>
      <c r="E53" s="71" t="s">
        <v>134</v>
      </c>
      <c r="F53" s="72">
        <v>4</v>
      </c>
      <c r="G53" s="153" t="s">
        <v>140</v>
      </c>
      <c r="H53" s="73">
        <v>142461</v>
      </c>
      <c r="I53" s="74">
        <v>57304</v>
      </c>
      <c r="J53" s="74">
        <f t="shared" si="6"/>
        <v>85157</v>
      </c>
      <c r="K53" s="74">
        <f t="shared" si="2"/>
        <v>0</v>
      </c>
      <c r="L53" s="74">
        <f t="shared" si="3"/>
        <v>0</v>
      </c>
      <c r="M53" s="75">
        <v>85157</v>
      </c>
      <c r="N53" s="76">
        <v>0</v>
      </c>
      <c r="O53" s="77">
        <v>0</v>
      </c>
      <c r="P53" s="76">
        <v>0</v>
      </c>
      <c r="Q53" s="78">
        <v>0</v>
      </c>
      <c r="R53" s="79">
        <v>0</v>
      </c>
      <c r="S53" s="80">
        <v>0</v>
      </c>
      <c r="T53" s="81">
        <v>0</v>
      </c>
      <c r="U53" s="82">
        <v>0</v>
      </c>
      <c r="V53" s="83">
        <v>0</v>
      </c>
      <c r="W53" s="84">
        <v>0</v>
      </c>
      <c r="X53" s="85">
        <v>0</v>
      </c>
      <c r="Y53" s="81">
        <v>0</v>
      </c>
      <c r="Z53" s="86">
        <v>0</v>
      </c>
      <c r="AA53" s="87" t="s">
        <v>141</v>
      </c>
      <c r="AB53" s="88" t="s">
        <v>61</v>
      </c>
      <c r="AC53" s="96" t="s">
        <v>85</v>
      </c>
      <c r="AD53" s="90" t="s">
        <v>41</v>
      </c>
    </row>
    <row r="54" spans="1:30" ht="18" customHeight="1">
      <c r="A54" s="69">
        <v>3271234007</v>
      </c>
      <c r="B54" s="70">
        <v>60</v>
      </c>
      <c r="C54" s="71" t="s">
        <v>93</v>
      </c>
      <c r="D54" s="71" t="s">
        <v>70</v>
      </c>
      <c r="E54" s="71" t="s">
        <v>134</v>
      </c>
      <c r="F54" s="72">
        <v>4</v>
      </c>
      <c r="G54" s="153" t="s">
        <v>142</v>
      </c>
      <c r="H54" s="73">
        <v>3211355</v>
      </c>
      <c r="I54" s="74">
        <v>1368147</v>
      </c>
      <c r="J54" s="74">
        <f t="shared" si="6"/>
        <v>871083</v>
      </c>
      <c r="K54" s="74">
        <f t="shared" si="2"/>
        <v>972125</v>
      </c>
      <c r="L54" s="74">
        <f t="shared" si="3"/>
        <v>0</v>
      </c>
      <c r="M54" s="75">
        <v>4518</v>
      </c>
      <c r="N54" s="76">
        <v>0</v>
      </c>
      <c r="O54" s="77">
        <v>2384</v>
      </c>
      <c r="P54" s="76">
        <v>0</v>
      </c>
      <c r="Q54" s="78">
        <v>0</v>
      </c>
      <c r="R54" s="79">
        <v>0</v>
      </c>
      <c r="S54" s="80">
        <v>655990</v>
      </c>
      <c r="T54" s="81">
        <v>734094</v>
      </c>
      <c r="U54" s="82">
        <v>0</v>
      </c>
      <c r="V54" s="83">
        <v>210575</v>
      </c>
      <c r="W54" s="84">
        <v>235647</v>
      </c>
      <c r="X54" s="85">
        <v>0</v>
      </c>
      <c r="Y54" s="81">
        <v>0</v>
      </c>
      <c r="Z54" s="86">
        <v>0</v>
      </c>
      <c r="AA54" s="87" t="s">
        <v>138</v>
      </c>
      <c r="AB54" s="88" t="s">
        <v>143</v>
      </c>
      <c r="AC54" s="96" t="s">
        <v>144</v>
      </c>
      <c r="AD54" s="90" t="s">
        <v>41</v>
      </c>
    </row>
    <row r="55" spans="1:30" ht="18" customHeight="1">
      <c r="A55" s="69">
        <v>3271234008</v>
      </c>
      <c r="B55" s="70">
        <v>60</v>
      </c>
      <c r="C55" s="71" t="s">
        <v>93</v>
      </c>
      <c r="D55" s="71" t="s">
        <v>70</v>
      </c>
      <c r="E55" s="71" t="s">
        <v>134</v>
      </c>
      <c r="F55" s="72">
        <v>4</v>
      </c>
      <c r="G55" s="153" t="s">
        <v>145</v>
      </c>
      <c r="H55" s="73">
        <v>2663647</v>
      </c>
      <c r="I55" s="74">
        <v>1480916</v>
      </c>
      <c r="J55" s="74">
        <f t="shared" si="6"/>
        <v>971212</v>
      </c>
      <c r="K55" s="74">
        <f t="shared" si="2"/>
        <v>211519</v>
      </c>
      <c r="L55" s="74">
        <f t="shared" si="3"/>
        <v>0</v>
      </c>
      <c r="M55" s="75">
        <v>3500</v>
      </c>
      <c r="N55" s="76">
        <v>0</v>
      </c>
      <c r="O55" s="77">
        <v>3143</v>
      </c>
      <c r="P55" s="76">
        <v>0</v>
      </c>
      <c r="Q55" s="78">
        <v>0</v>
      </c>
      <c r="R55" s="79">
        <v>0</v>
      </c>
      <c r="S55" s="80">
        <v>732558</v>
      </c>
      <c r="T55" s="81">
        <v>157741</v>
      </c>
      <c r="U55" s="82">
        <v>0</v>
      </c>
      <c r="V55" s="83">
        <v>235154</v>
      </c>
      <c r="W55" s="84">
        <v>50635</v>
      </c>
      <c r="X55" s="85">
        <v>0</v>
      </c>
      <c r="Y55" s="81">
        <v>0</v>
      </c>
      <c r="Z55" s="86">
        <v>0</v>
      </c>
      <c r="AA55" s="87" t="s">
        <v>146</v>
      </c>
      <c r="AB55" s="88" t="s">
        <v>147</v>
      </c>
      <c r="AC55" s="96" t="s">
        <v>144</v>
      </c>
      <c r="AD55" s="90" t="s">
        <v>41</v>
      </c>
    </row>
    <row r="56" spans="1:30" ht="18" customHeight="1">
      <c r="A56" s="69">
        <v>3271267011</v>
      </c>
      <c r="B56" s="91">
        <v>60</v>
      </c>
      <c r="C56" s="92" t="s">
        <v>93</v>
      </c>
      <c r="D56" s="92" t="s">
        <v>98</v>
      </c>
      <c r="E56" s="71" t="s">
        <v>134</v>
      </c>
      <c r="F56" s="72">
        <v>4</v>
      </c>
      <c r="G56" s="153" t="s">
        <v>148</v>
      </c>
      <c r="H56" s="73">
        <v>3473065</v>
      </c>
      <c r="I56" s="74">
        <v>1654872</v>
      </c>
      <c r="J56" s="74">
        <f t="shared" si="6"/>
        <v>1307209</v>
      </c>
      <c r="K56" s="74">
        <f t="shared" si="2"/>
        <v>510984</v>
      </c>
      <c r="L56" s="74">
        <f t="shared" si="3"/>
        <v>0</v>
      </c>
      <c r="M56" s="75">
        <v>27387</v>
      </c>
      <c r="N56" s="76">
        <v>0</v>
      </c>
      <c r="O56" s="77">
        <v>14755</v>
      </c>
      <c r="P56" s="76">
        <v>0</v>
      </c>
      <c r="Q56" s="78">
        <v>0</v>
      </c>
      <c r="R56" s="79">
        <v>0</v>
      </c>
      <c r="S56" s="80">
        <v>890756</v>
      </c>
      <c r="T56" s="81">
        <v>345376</v>
      </c>
      <c r="U56" s="82">
        <v>0</v>
      </c>
      <c r="V56" s="83">
        <v>389066</v>
      </c>
      <c r="W56" s="84">
        <v>150853</v>
      </c>
      <c r="X56" s="85">
        <v>0</v>
      </c>
      <c r="Y56" s="81">
        <v>0</v>
      </c>
      <c r="Z56" s="86">
        <v>0</v>
      </c>
      <c r="AA56" s="87" t="s">
        <v>149</v>
      </c>
      <c r="AB56" s="88" t="s">
        <v>150</v>
      </c>
      <c r="AC56" s="96" t="s">
        <v>81</v>
      </c>
      <c r="AD56" s="90" t="s">
        <v>41</v>
      </c>
    </row>
    <row r="57" spans="1:30" s="228" customFormat="1" ht="18" customHeight="1">
      <c r="A57" s="205">
        <v>3271531567</v>
      </c>
      <c r="B57" s="206">
        <v>60</v>
      </c>
      <c r="C57" s="207" t="s">
        <v>34</v>
      </c>
      <c r="D57" s="207" t="s">
        <v>64</v>
      </c>
      <c r="E57" s="207" t="s">
        <v>134</v>
      </c>
      <c r="F57" s="208">
        <v>4</v>
      </c>
      <c r="G57" s="209" t="s">
        <v>151</v>
      </c>
      <c r="H57" s="210">
        <v>1310682</v>
      </c>
      <c r="I57" s="211">
        <v>625678</v>
      </c>
      <c r="J57" s="211">
        <f t="shared" si="6"/>
        <v>675004</v>
      </c>
      <c r="K57" s="211">
        <f t="shared" si="2"/>
        <v>10000</v>
      </c>
      <c r="L57" s="211">
        <f t="shared" si="3"/>
        <v>0</v>
      </c>
      <c r="M57" s="212">
        <v>675004</v>
      </c>
      <c r="N57" s="213">
        <v>0</v>
      </c>
      <c r="O57" s="214">
        <v>10000</v>
      </c>
      <c r="P57" s="213">
        <v>0</v>
      </c>
      <c r="Q57" s="215">
        <v>0</v>
      </c>
      <c r="R57" s="216">
        <v>0</v>
      </c>
      <c r="S57" s="217">
        <v>0</v>
      </c>
      <c r="T57" s="218">
        <v>0</v>
      </c>
      <c r="U57" s="219">
        <v>0</v>
      </c>
      <c r="V57" s="220">
        <v>0</v>
      </c>
      <c r="W57" s="221">
        <v>0</v>
      </c>
      <c r="X57" s="222">
        <v>0</v>
      </c>
      <c r="Y57" s="218">
        <v>0</v>
      </c>
      <c r="Z57" s="223">
        <v>0</v>
      </c>
      <c r="AA57" s="224" t="s">
        <v>104</v>
      </c>
      <c r="AB57" s="225" t="s">
        <v>143</v>
      </c>
      <c r="AC57" s="226" t="s">
        <v>90</v>
      </c>
      <c r="AD57" s="227" t="s">
        <v>41</v>
      </c>
    </row>
    <row r="58" spans="1:30" s="228" customFormat="1" ht="18" customHeight="1">
      <c r="A58" s="205">
        <v>3271531572</v>
      </c>
      <c r="B58" s="229">
        <v>60</v>
      </c>
      <c r="C58" s="230" t="s">
        <v>34</v>
      </c>
      <c r="D58" s="230" t="s">
        <v>64</v>
      </c>
      <c r="E58" s="207" t="s">
        <v>134</v>
      </c>
      <c r="F58" s="208">
        <v>4</v>
      </c>
      <c r="G58" s="209" t="s">
        <v>152</v>
      </c>
      <c r="H58" s="210">
        <v>10953860</v>
      </c>
      <c r="I58" s="211">
        <v>7826878</v>
      </c>
      <c r="J58" s="211">
        <f t="shared" si="6"/>
        <v>1143472</v>
      </c>
      <c r="K58" s="211">
        <f t="shared" si="2"/>
        <v>989015</v>
      </c>
      <c r="L58" s="211">
        <f t="shared" si="3"/>
        <v>994495</v>
      </c>
      <c r="M58" s="212">
        <v>1143472</v>
      </c>
      <c r="N58" s="213">
        <v>0</v>
      </c>
      <c r="O58" s="214">
        <v>989015</v>
      </c>
      <c r="P58" s="213">
        <v>0</v>
      </c>
      <c r="Q58" s="215">
        <v>994495</v>
      </c>
      <c r="R58" s="216">
        <v>0</v>
      </c>
      <c r="S58" s="217">
        <v>0</v>
      </c>
      <c r="T58" s="218">
        <v>0</v>
      </c>
      <c r="U58" s="219">
        <v>0</v>
      </c>
      <c r="V58" s="220">
        <v>0</v>
      </c>
      <c r="W58" s="221">
        <v>0</v>
      </c>
      <c r="X58" s="222">
        <v>0</v>
      </c>
      <c r="Y58" s="218">
        <v>0</v>
      </c>
      <c r="Z58" s="223">
        <v>0</v>
      </c>
      <c r="AA58" s="224" t="s">
        <v>153</v>
      </c>
      <c r="AB58" s="225" t="s">
        <v>154</v>
      </c>
      <c r="AC58" s="231" t="s">
        <v>90</v>
      </c>
      <c r="AD58" s="227" t="s">
        <v>41</v>
      </c>
    </row>
    <row r="59" spans="1:30" s="228" customFormat="1" ht="18" customHeight="1">
      <c r="A59" s="205">
        <v>3272231005</v>
      </c>
      <c r="B59" s="232">
        <v>60</v>
      </c>
      <c r="C59" s="207" t="s">
        <v>44</v>
      </c>
      <c r="D59" s="233" t="s">
        <v>98</v>
      </c>
      <c r="E59" s="207" t="s">
        <v>134</v>
      </c>
      <c r="F59" s="208">
        <v>4</v>
      </c>
      <c r="G59" s="209" t="s">
        <v>155</v>
      </c>
      <c r="H59" s="210">
        <v>7883468</v>
      </c>
      <c r="I59" s="211">
        <v>3222430</v>
      </c>
      <c r="J59" s="211">
        <f t="shared" si="6"/>
        <v>1787487</v>
      </c>
      <c r="K59" s="211">
        <f t="shared" si="2"/>
        <v>2234651</v>
      </c>
      <c r="L59" s="211">
        <f t="shared" si="3"/>
        <v>638900</v>
      </c>
      <c r="M59" s="212">
        <v>713796</v>
      </c>
      <c r="N59" s="213">
        <v>0</v>
      </c>
      <c r="O59" s="214">
        <v>1188342</v>
      </c>
      <c r="P59" s="213">
        <v>0</v>
      </c>
      <c r="Q59" s="215">
        <v>568627</v>
      </c>
      <c r="R59" s="216">
        <v>0</v>
      </c>
      <c r="S59" s="217">
        <v>1073691</v>
      </c>
      <c r="T59" s="218">
        <v>1046309</v>
      </c>
      <c r="U59" s="219">
        <v>70273</v>
      </c>
      <c r="V59" s="220">
        <v>0</v>
      </c>
      <c r="W59" s="221">
        <v>0</v>
      </c>
      <c r="X59" s="222">
        <v>0</v>
      </c>
      <c r="Y59" s="218">
        <v>0</v>
      </c>
      <c r="Z59" s="223">
        <v>0</v>
      </c>
      <c r="AA59" s="224" t="s">
        <v>156</v>
      </c>
      <c r="AB59" s="225" t="s">
        <v>157</v>
      </c>
      <c r="AC59" s="226" t="s">
        <v>144</v>
      </c>
      <c r="AD59" s="227" t="s">
        <v>41</v>
      </c>
    </row>
    <row r="60" spans="1:30" s="228" customFormat="1" ht="18" customHeight="1">
      <c r="A60" s="205">
        <v>3272231006</v>
      </c>
      <c r="B60" s="206">
        <v>60</v>
      </c>
      <c r="C60" s="207" t="s">
        <v>44</v>
      </c>
      <c r="D60" s="207" t="s">
        <v>98</v>
      </c>
      <c r="E60" s="207" t="s">
        <v>134</v>
      </c>
      <c r="F60" s="208">
        <v>4</v>
      </c>
      <c r="G60" s="209" t="s">
        <v>158</v>
      </c>
      <c r="H60" s="210">
        <v>768729</v>
      </c>
      <c r="I60" s="211">
        <v>502951</v>
      </c>
      <c r="J60" s="211">
        <f t="shared" si="6"/>
        <v>181057</v>
      </c>
      <c r="K60" s="211">
        <f t="shared" si="2"/>
        <v>75600</v>
      </c>
      <c r="L60" s="211">
        <f t="shared" si="3"/>
        <v>9121</v>
      </c>
      <c r="M60" s="212">
        <v>142784</v>
      </c>
      <c r="N60" s="213">
        <v>0</v>
      </c>
      <c r="O60" s="214">
        <v>65803</v>
      </c>
      <c r="P60" s="213">
        <v>0</v>
      </c>
      <c r="Q60" s="215">
        <v>8493</v>
      </c>
      <c r="R60" s="216">
        <v>0</v>
      </c>
      <c r="S60" s="217">
        <v>38273</v>
      </c>
      <c r="T60" s="218">
        <v>9797</v>
      </c>
      <c r="U60" s="219">
        <v>628</v>
      </c>
      <c r="V60" s="220">
        <v>0</v>
      </c>
      <c r="W60" s="221">
        <v>0</v>
      </c>
      <c r="X60" s="222">
        <v>0</v>
      </c>
      <c r="Y60" s="218">
        <v>0</v>
      </c>
      <c r="Z60" s="223">
        <v>0</v>
      </c>
      <c r="AA60" s="224" t="s">
        <v>159</v>
      </c>
      <c r="AB60" s="225" t="s">
        <v>157</v>
      </c>
      <c r="AC60" s="226" t="s">
        <v>144</v>
      </c>
      <c r="AD60" s="227" t="s">
        <v>41</v>
      </c>
    </row>
    <row r="61" spans="1:30" s="228" customFormat="1" ht="18" customHeight="1">
      <c r="A61" s="205">
        <v>3272231007</v>
      </c>
      <c r="B61" s="229">
        <v>60</v>
      </c>
      <c r="C61" s="207" t="s">
        <v>44</v>
      </c>
      <c r="D61" s="230" t="s">
        <v>98</v>
      </c>
      <c r="E61" s="207" t="s">
        <v>134</v>
      </c>
      <c r="F61" s="208">
        <v>4</v>
      </c>
      <c r="G61" s="209" t="s">
        <v>160</v>
      </c>
      <c r="H61" s="210">
        <v>675046</v>
      </c>
      <c r="I61" s="211">
        <v>493382</v>
      </c>
      <c r="J61" s="211">
        <f t="shared" si="6"/>
        <v>130078</v>
      </c>
      <c r="K61" s="211">
        <f t="shared" si="2"/>
        <v>43481</v>
      </c>
      <c r="L61" s="211">
        <f t="shared" si="3"/>
        <v>8105</v>
      </c>
      <c r="M61" s="212">
        <v>85441</v>
      </c>
      <c r="N61" s="213">
        <v>0</v>
      </c>
      <c r="O61" s="214">
        <v>35015</v>
      </c>
      <c r="P61" s="213">
        <v>0</v>
      </c>
      <c r="Q61" s="215">
        <v>4054</v>
      </c>
      <c r="R61" s="216">
        <v>0</v>
      </c>
      <c r="S61" s="217">
        <v>44637</v>
      </c>
      <c r="T61" s="218">
        <v>8466</v>
      </c>
      <c r="U61" s="219">
        <v>4051</v>
      </c>
      <c r="V61" s="220">
        <v>0</v>
      </c>
      <c r="W61" s="221">
        <v>0</v>
      </c>
      <c r="X61" s="222">
        <v>0</v>
      </c>
      <c r="Y61" s="218">
        <v>0</v>
      </c>
      <c r="Z61" s="223">
        <v>0</v>
      </c>
      <c r="AA61" s="224" t="s">
        <v>161</v>
      </c>
      <c r="AB61" s="225" t="s">
        <v>157</v>
      </c>
      <c r="AC61" s="226" t="s">
        <v>144</v>
      </c>
      <c r="AD61" s="227" t="s">
        <v>41</v>
      </c>
    </row>
    <row r="62" spans="1:30" s="228" customFormat="1" ht="18" customHeight="1">
      <c r="A62" s="205">
        <v>3272231008</v>
      </c>
      <c r="B62" s="206">
        <v>60</v>
      </c>
      <c r="C62" s="207" t="s">
        <v>44</v>
      </c>
      <c r="D62" s="230" t="s">
        <v>98</v>
      </c>
      <c r="E62" s="207" t="s">
        <v>134</v>
      </c>
      <c r="F62" s="208">
        <v>4</v>
      </c>
      <c r="G62" s="209" t="s">
        <v>162</v>
      </c>
      <c r="H62" s="210">
        <v>1057751</v>
      </c>
      <c r="I62" s="211">
        <v>661084</v>
      </c>
      <c r="J62" s="211">
        <f t="shared" si="6"/>
        <v>309441</v>
      </c>
      <c r="K62" s="211">
        <f t="shared" si="2"/>
        <v>72064</v>
      </c>
      <c r="L62" s="211">
        <f t="shared" si="3"/>
        <v>15162</v>
      </c>
      <c r="M62" s="212">
        <v>202023</v>
      </c>
      <c r="N62" s="213">
        <v>0</v>
      </c>
      <c r="O62" s="214">
        <v>70808</v>
      </c>
      <c r="P62" s="213">
        <v>0</v>
      </c>
      <c r="Q62" s="215">
        <v>10866</v>
      </c>
      <c r="R62" s="216">
        <v>0</v>
      </c>
      <c r="S62" s="217">
        <v>107418</v>
      </c>
      <c r="T62" s="218">
        <v>1256</v>
      </c>
      <c r="U62" s="219">
        <v>4296</v>
      </c>
      <c r="V62" s="220">
        <v>0</v>
      </c>
      <c r="W62" s="221">
        <v>0</v>
      </c>
      <c r="X62" s="222">
        <v>0</v>
      </c>
      <c r="Y62" s="218">
        <v>0</v>
      </c>
      <c r="Z62" s="223">
        <v>0</v>
      </c>
      <c r="AA62" s="224" t="s">
        <v>161</v>
      </c>
      <c r="AB62" s="225" t="s">
        <v>157</v>
      </c>
      <c r="AC62" s="231" t="s">
        <v>144</v>
      </c>
      <c r="AD62" s="227" t="s">
        <v>41</v>
      </c>
    </row>
    <row r="63" spans="1:30" s="228" customFormat="1" ht="18" customHeight="1">
      <c r="A63" s="205">
        <v>3272231009</v>
      </c>
      <c r="B63" s="206">
        <v>60</v>
      </c>
      <c r="C63" s="207" t="s">
        <v>44</v>
      </c>
      <c r="D63" s="230" t="s">
        <v>98</v>
      </c>
      <c r="E63" s="207" t="s">
        <v>134</v>
      </c>
      <c r="F63" s="208">
        <v>4</v>
      </c>
      <c r="G63" s="209" t="s">
        <v>163</v>
      </c>
      <c r="H63" s="210">
        <v>1618393</v>
      </c>
      <c r="I63" s="211">
        <v>897987</v>
      </c>
      <c r="J63" s="211">
        <f t="shared" si="6"/>
        <v>364843</v>
      </c>
      <c r="K63" s="211">
        <f t="shared" si="2"/>
        <v>355563</v>
      </c>
      <c r="L63" s="211">
        <f t="shared" si="3"/>
        <v>0</v>
      </c>
      <c r="M63" s="212">
        <v>167125</v>
      </c>
      <c r="N63" s="213">
        <v>0</v>
      </c>
      <c r="O63" s="214">
        <v>167173</v>
      </c>
      <c r="P63" s="213">
        <v>0</v>
      </c>
      <c r="Q63" s="215">
        <v>0</v>
      </c>
      <c r="R63" s="216">
        <v>0</v>
      </c>
      <c r="S63" s="217">
        <v>197718</v>
      </c>
      <c r="T63" s="218">
        <v>188390</v>
      </c>
      <c r="U63" s="219">
        <v>0</v>
      </c>
      <c r="V63" s="220">
        <v>0</v>
      </c>
      <c r="W63" s="221">
        <v>0</v>
      </c>
      <c r="X63" s="222">
        <v>0</v>
      </c>
      <c r="Y63" s="218">
        <v>0</v>
      </c>
      <c r="Z63" s="223">
        <v>0</v>
      </c>
      <c r="AA63" s="224" t="s">
        <v>161</v>
      </c>
      <c r="AB63" s="225" t="s">
        <v>164</v>
      </c>
      <c r="AC63" s="231" t="s">
        <v>144</v>
      </c>
      <c r="AD63" s="227" t="s">
        <v>41</v>
      </c>
    </row>
    <row r="64" spans="1:30" s="228" customFormat="1" ht="18" customHeight="1">
      <c r="A64" s="205">
        <v>3272231010</v>
      </c>
      <c r="B64" s="206">
        <v>60</v>
      </c>
      <c r="C64" s="207" t="s">
        <v>44</v>
      </c>
      <c r="D64" s="230" t="s">
        <v>98</v>
      </c>
      <c r="E64" s="207" t="s">
        <v>134</v>
      </c>
      <c r="F64" s="208">
        <v>4</v>
      </c>
      <c r="G64" s="209" t="s">
        <v>165</v>
      </c>
      <c r="H64" s="210">
        <v>3720484</v>
      </c>
      <c r="I64" s="211">
        <v>1443930</v>
      </c>
      <c r="J64" s="211">
        <f t="shared" si="6"/>
        <v>685952</v>
      </c>
      <c r="K64" s="211">
        <f t="shared" si="2"/>
        <v>1119102</v>
      </c>
      <c r="L64" s="211">
        <f t="shared" si="3"/>
        <v>471500</v>
      </c>
      <c r="M64" s="212">
        <v>511324</v>
      </c>
      <c r="N64" s="213">
        <v>0</v>
      </c>
      <c r="O64" s="214">
        <v>522495</v>
      </c>
      <c r="P64" s="213">
        <v>0</v>
      </c>
      <c r="Q64" s="215">
        <v>0</v>
      </c>
      <c r="R64" s="216">
        <v>0</v>
      </c>
      <c r="S64" s="217">
        <v>174628</v>
      </c>
      <c r="T64" s="218">
        <v>596607</v>
      </c>
      <c r="U64" s="219">
        <v>471500</v>
      </c>
      <c r="V64" s="220">
        <v>0</v>
      </c>
      <c r="W64" s="221">
        <v>0</v>
      </c>
      <c r="X64" s="222">
        <v>0</v>
      </c>
      <c r="Y64" s="218">
        <v>0</v>
      </c>
      <c r="Z64" s="223">
        <v>0</v>
      </c>
      <c r="AA64" s="224" t="s">
        <v>104</v>
      </c>
      <c r="AB64" s="225" t="s">
        <v>157</v>
      </c>
      <c r="AC64" s="231" t="s">
        <v>144</v>
      </c>
      <c r="AD64" s="227" t="s">
        <v>41</v>
      </c>
    </row>
    <row r="65" spans="1:30" ht="18" customHeight="1">
      <c r="A65" s="69">
        <v>3272421014</v>
      </c>
      <c r="B65" s="70">
        <v>60</v>
      </c>
      <c r="C65" s="71" t="s">
        <v>34</v>
      </c>
      <c r="D65" s="98" t="s">
        <v>64</v>
      </c>
      <c r="E65" s="71" t="s">
        <v>134</v>
      </c>
      <c r="F65" s="72">
        <v>4</v>
      </c>
      <c r="G65" s="153" t="s">
        <v>166</v>
      </c>
      <c r="H65" s="73">
        <v>946094</v>
      </c>
      <c r="I65" s="74">
        <v>707422</v>
      </c>
      <c r="J65" s="74">
        <f t="shared" si="6"/>
        <v>170000</v>
      </c>
      <c r="K65" s="74">
        <f t="shared" si="2"/>
        <v>0</v>
      </c>
      <c r="L65" s="74">
        <f t="shared" si="3"/>
        <v>0</v>
      </c>
      <c r="M65" s="75">
        <v>170000</v>
      </c>
      <c r="N65" s="76">
        <v>0</v>
      </c>
      <c r="O65" s="77">
        <v>0</v>
      </c>
      <c r="P65" s="76">
        <v>0</v>
      </c>
      <c r="Q65" s="78">
        <v>0</v>
      </c>
      <c r="R65" s="79">
        <v>0</v>
      </c>
      <c r="S65" s="80">
        <v>0</v>
      </c>
      <c r="T65" s="81">
        <v>0</v>
      </c>
      <c r="U65" s="82">
        <v>0</v>
      </c>
      <c r="V65" s="83">
        <v>0</v>
      </c>
      <c r="W65" s="84">
        <v>0</v>
      </c>
      <c r="X65" s="85">
        <v>0</v>
      </c>
      <c r="Y65" s="81">
        <v>0</v>
      </c>
      <c r="Z65" s="86">
        <v>0</v>
      </c>
      <c r="AA65" s="87" t="s">
        <v>167</v>
      </c>
      <c r="AB65" s="88" t="s">
        <v>39</v>
      </c>
      <c r="AC65" s="89" t="s">
        <v>81</v>
      </c>
      <c r="AD65" s="90" t="s">
        <v>41</v>
      </c>
    </row>
    <row r="66" spans="1:30" s="228" customFormat="1" ht="18" customHeight="1">
      <c r="A66" s="205">
        <v>3272431007</v>
      </c>
      <c r="B66" s="206">
        <v>60</v>
      </c>
      <c r="C66" s="207" t="s">
        <v>44</v>
      </c>
      <c r="D66" s="230" t="s">
        <v>128</v>
      </c>
      <c r="E66" s="207" t="s">
        <v>134</v>
      </c>
      <c r="F66" s="208">
        <v>4</v>
      </c>
      <c r="G66" s="209" t="s">
        <v>168</v>
      </c>
      <c r="H66" s="210">
        <v>4071555</v>
      </c>
      <c r="I66" s="211">
        <v>2983177</v>
      </c>
      <c r="J66" s="211">
        <f t="shared" si="6"/>
        <v>1088378</v>
      </c>
      <c r="K66" s="211">
        <f t="shared" si="2"/>
        <v>0</v>
      </c>
      <c r="L66" s="211">
        <f t="shared" si="3"/>
        <v>0</v>
      </c>
      <c r="M66" s="212">
        <v>1035986</v>
      </c>
      <c r="N66" s="213">
        <v>0</v>
      </c>
      <c r="O66" s="214">
        <v>0</v>
      </c>
      <c r="P66" s="213">
        <v>0</v>
      </c>
      <c r="Q66" s="215">
        <v>0</v>
      </c>
      <c r="R66" s="216">
        <v>0</v>
      </c>
      <c r="S66" s="217">
        <v>0</v>
      </c>
      <c r="T66" s="218">
        <v>0</v>
      </c>
      <c r="U66" s="219">
        <v>0</v>
      </c>
      <c r="V66" s="220">
        <v>0</v>
      </c>
      <c r="W66" s="221">
        <v>0</v>
      </c>
      <c r="X66" s="222">
        <v>52392</v>
      </c>
      <c r="Y66" s="218">
        <v>0</v>
      </c>
      <c r="Z66" s="223">
        <v>0</v>
      </c>
      <c r="AA66" s="224" t="s">
        <v>167</v>
      </c>
      <c r="AB66" s="225" t="s">
        <v>68</v>
      </c>
      <c r="AC66" s="231" t="s">
        <v>81</v>
      </c>
      <c r="AD66" s="227" t="s">
        <v>41</v>
      </c>
    </row>
    <row r="67" spans="1:30" ht="18" customHeight="1">
      <c r="A67" s="69">
        <v>3272431014</v>
      </c>
      <c r="B67" s="70">
        <v>60</v>
      </c>
      <c r="C67" s="71" t="s">
        <v>34</v>
      </c>
      <c r="D67" s="98" t="s">
        <v>64</v>
      </c>
      <c r="E67" s="71" t="s">
        <v>134</v>
      </c>
      <c r="F67" s="72">
        <v>4</v>
      </c>
      <c r="G67" s="153" t="s">
        <v>169</v>
      </c>
      <c r="H67" s="73">
        <v>1331428</v>
      </c>
      <c r="I67" s="74">
        <v>928431</v>
      </c>
      <c r="J67" s="74">
        <f t="shared" si="6"/>
        <v>150000</v>
      </c>
      <c r="K67" s="74">
        <f t="shared" si="2"/>
        <v>0</v>
      </c>
      <c r="L67" s="74">
        <f t="shared" si="3"/>
        <v>0</v>
      </c>
      <c r="M67" s="75">
        <v>150000</v>
      </c>
      <c r="N67" s="76">
        <v>0</v>
      </c>
      <c r="O67" s="77">
        <v>0</v>
      </c>
      <c r="P67" s="76">
        <v>0</v>
      </c>
      <c r="Q67" s="78">
        <v>0</v>
      </c>
      <c r="R67" s="79">
        <v>0</v>
      </c>
      <c r="S67" s="80">
        <v>0</v>
      </c>
      <c r="T67" s="81">
        <v>0</v>
      </c>
      <c r="U67" s="82">
        <v>0</v>
      </c>
      <c r="V67" s="83">
        <v>0</v>
      </c>
      <c r="W67" s="84">
        <v>0</v>
      </c>
      <c r="X67" s="85">
        <v>0</v>
      </c>
      <c r="Y67" s="81">
        <v>0</v>
      </c>
      <c r="Z67" s="86">
        <v>0</v>
      </c>
      <c r="AA67" s="87" t="s">
        <v>156</v>
      </c>
      <c r="AB67" s="88" t="s">
        <v>61</v>
      </c>
      <c r="AC67" s="89" t="s">
        <v>81</v>
      </c>
      <c r="AD67" s="90" t="s">
        <v>41</v>
      </c>
    </row>
    <row r="68" spans="1:30" ht="18" customHeight="1">
      <c r="A68" s="69">
        <v>3272621004</v>
      </c>
      <c r="B68" s="70">
        <v>60</v>
      </c>
      <c r="C68" s="71" t="s">
        <v>44</v>
      </c>
      <c r="D68" s="71" t="s">
        <v>98</v>
      </c>
      <c r="E68" s="71" t="s">
        <v>134</v>
      </c>
      <c r="F68" s="72">
        <v>4</v>
      </c>
      <c r="G68" s="153" t="s">
        <v>170</v>
      </c>
      <c r="H68" s="73">
        <v>1451596</v>
      </c>
      <c r="I68" s="74">
        <v>902347</v>
      </c>
      <c r="J68" s="74">
        <f t="shared" si="6"/>
        <v>549249</v>
      </c>
      <c r="K68" s="74">
        <f t="shared" si="2"/>
        <v>0</v>
      </c>
      <c r="L68" s="74">
        <f t="shared" si="3"/>
        <v>0</v>
      </c>
      <c r="M68" s="75">
        <v>5613</v>
      </c>
      <c r="N68" s="76">
        <v>159286</v>
      </c>
      <c r="O68" s="77">
        <v>0</v>
      </c>
      <c r="P68" s="76">
        <v>0</v>
      </c>
      <c r="Q68" s="78">
        <v>0</v>
      </c>
      <c r="R68" s="79">
        <v>0</v>
      </c>
      <c r="S68" s="80">
        <v>384350</v>
      </c>
      <c r="T68" s="81">
        <v>0</v>
      </c>
      <c r="U68" s="82">
        <v>0</v>
      </c>
      <c r="V68" s="83">
        <v>0</v>
      </c>
      <c r="W68" s="84">
        <v>0</v>
      </c>
      <c r="X68" s="85">
        <v>0</v>
      </c>
      <c r="Y68" s="81">
        <v>0</v>
      </c>
      <c r="Z68" s="86">
        <v>0</v>
      </c>
      <c r="AA68" s="87" t="s">
        <v>171</v>
      </c>
      <c r="AB68" s="88" t="s">
        <v>172</v>
      </c>
      <c r="AC68" s="89" t="s">
        <v>97</v>
      </c>
      <c r="AD68" s="90" t="s">
        <v>41</v>
      </c>
    </row>
    <row r="69" spans="1:30" ht="18" customHeight="1">
      <c r="A69" s="69">
        <v>3272621005</v>
      </c>
      <c r="B69" s="70">
        <v>60</v>
      </c>
      <c r="C69" s="71" t="s">
        <v>44</v>
      </c>
      <c r="D69" s="71" t="s">
        <v>98</v>
      </c>
      <c r="E69" s="71" t="s">
        <v>134</v>
      </c>
      <c r="F69" s="72">
        <v>4</v>
      </c>
      <c r="G69" s="153" t="s">
        <v>173</v>
      </c>
      <c r="H69" s="73">
        <v>886747</v>
      </c>
      <c r="I69" s="74">
        <v>515472</v>
      </c>
      <c r="J69" s="74">
        <f t="shared" si="6"/>
        <v>371275</v>
      </c>
      <c r="K69" s="74">
        <f t="shared" si="2"/>
        <v>0</v>
      </c>
      <c r="L69" s="74">
        <f t="shared" si="3"/>
        <v>0</v>
      </c>
      <c r="M69" s="75">
        <v>9623</v>
      </c>
      <c r="N69" s="76">
        <v>105964</v>
      </c>
      <c r="O69" s="77">
        <v>0</v>
      </c>
      <c r="P69" s="76">
        <v>0</v>
      </c>
      <c r="Q69" s="78">
        <v>0</v>
      </c>
      <c r="R69" s="79">
        <v>0</v>
      </c>
      <c r="S69" s="80">
        <v>255688</v>
      </c>
      <c r="T69" s="81">
        <v>0</v>
      </c>
      <c r="U69" s="82">
        <v>0</v>
      </c>
      <c r="V69" s="83">
        <v>0</v>
      </c>
      <c r="W69" s="84">
        <v>0</v>
      </c>
      <c r="X69" s="85">
        <v>0</v>
      </c>
      <c r="Y69" s="81">
        <v>0</v>
      </c>
      <c r="Z69" s="86">
        <v>0</v>
      </c>
      <c r="AA69" s="87" t="s">
        <v>171</v>
      </c>
      <c r="AB69" s="88" t="s">
        <v>172</v>
      </c>
      <c r="AC69" s="89" t="s">
        <v>97</v>
      </c>
      <c r="AD69" s="90" t="s">
        <v>41</v>
      </c>
    </row>
    <row r="70" spans="1:30" ht="18" customHeight="1">
      <c r="A70" s="69">
        <v>3272621006</v>
      </c>
      <c r="B70" s="70">
        <v>60</v>
      </c>
      <c r="C70" s="71" t="s">
        <v>44</v>
      </c>
      <c r="D70" s="71" t="s">
        <v>98</v>
      </c>
      <c r="E70" s="71" t="s">
        <v>134</v>
      </c>
      <c r="F70" s="72">
        <v>4</v>
      </c>
      <c r="G70" s="153" t="s">
        <v>174</v>
      </c>
      <c r="H70" s="73">
        <v>1317888</v>
      </c>
      <c r="I70" s="74">
        <v>1153796</v>
      </c>
      <c r="J70" s="74">
        <f t="shared" si="6"/>
        <v>164092</v>
      </c>
      <c r="K70" s="74">
        <f t="shared" si="2"/>
        <v>0</v>
      </c>
      <c r="L70" s="74">
        <f t="shared" si="3"/>
        <v>0</v>
      </c>
      <c r="M70" s="75">
        <v>8881</v>
      </c>
      <c r="N70" s="76">
        <v>45477</v>
      </c>
      <c r="O70" s="77">
        <v>0</v>
      </c>
      <c r="P70" s="76">
        <v>0</v>
      </c>
      <c r="Q70" s="78">
        <v>0</v>
      </c>
      <c r="R70" s="79">
        <v>0</v>
      </c>
      <c r="S70" s="80">
        <v>109734</v>
      </c>
      <c r="T70" s="81">
        <v>0</v>
      </c>
      <c r="U70" s="82">
        <v>0</v>
      </c>
      <c r="V70" s="83">
        <v>0</v>
      </c>
      <c r="W70" s="84">
        <v>0</v>
      </c>
      <c r="X70" s="85">
        <v>0</v>
      </c>
      <c r="Y70" s="81">
        <v>0</v>
      </c>
      <c r="Z70" s="86">
        <v>0</v>
      </c>
      <c r="AA70" s="87" t="s">
        <v>72</v>
      </c>
      <c r="AB70" s="88" t="s">
        <v>172</v>
      </c>
      <c r="AC70" s="89" t="s">
        <v>97</v>
      </c>
      <c r="AD70" s="90" t="s">
        <v>41</v>
      </c>
    </row>
    <row r="71" spans="1:30" ht="18" customHeight="1">
      <c r="A71" s="69">
        <v>3272621007</v>
      </c>
      <c r="B71" s="70">
        <v>60</v>
      </c>
      <c r="C71" s="71" t="s">
        <v>44</v>
      </c>
      <c r="D71" s="71" t="s">
        <v>98</v>
      </c>
      <c r="E71" s="71" t="s">
        <v>134</v>
      </c>
      <c r="F71" s="72">
        <v>4</v>
      </c>
      <c r="G71" s="153" t="s">
        <v>175</v>
      </c>
      <c r="H71" s="73">
        <v>6741191</v>
      </c>
      <c r="I71" s="74">
        <v>3057272</v>
      </c>
      <c r="J71" s="74">
        <f t="shared" si="6"/>
        <v>770451</v>
      </c>
      <c r="K71" s="74">
        <f t="shared" si="2"/>
        <v>2913468</v>
      </c>
      <c r="L71" s="74">
        <f t="shared" si="3"/>
        <v>0</v>
      </c>
      <c r="M71" s="75">
        <v>37000</v>
      </c>
      <c r="N71" s="76">
        <v>0</v>
      </c>
      <c r="O71" s="77">
        <v>50000</v>
      </c>
      <c r="P71" s="76">
        <v>0</v>
      </c>
      <c r="Q71" s="78">
        <v>0</v>
      </c>
      <c r="R71" s="79">
        <v>0</v>
      </c>
      <c r="S71" s="80">
        <v>554911</v>
      </c>
      <c r="T71" s="81">
        <v>1988111</v>
      </c>
      <c r="U71" s="82">
        <v>0</v>
      </c>
      <c r="V71" s="83">
        <v>178540</v>
      </c>
      <c r="W71" s="84">
        <v>875357</v>
      </c>
      <c r="X71" s="85">
        <v>0</v>
      </c>
      <c r="Y71" s="81">
        <v>0</v>
      </c>
      <c r="Z71" s="86">
        <v>0</v>
      </c>
      <c r="AA71" s="87" t="s">
        <v>171</v>
      </c>
      <c r="AB71" s="88" t="s">
        <v>176</v>
      </c>
      <c r="AC71" s="89" t="s">
        <v>97</v>
      </c>
      <c r="AD71" s="90" t="s">
        <v>41</v>
      </c>
    </row>
    <row r="72" spans="1:30" ht="18" customHeight="1" thickBot="1">
      <c r="A72" s="100">
        <v>3272621008</v>
      </c>
      <c r="B72" s="101">
        <v>60</v>
      </c>
      <c r="C72" s="102" t="s">
        <v>44</v>
      </c>
      <c r="D72" s="102" t="s">
        <v>98</v>
      </c>
      <c r="E72" s="102" t="s">
        <v>134</v>
      </c>
      <c r="F72" s="103">
        <v>4</v>
      </c>
      <c r="G72" s="154" t="s">
        <v>177</v>
      </c>
      <c r="H72" s="104">
        <v>3105730</v>
      </c>
      <c r="I72" s="105">
        <v>1601221</v>
      </c>
      <c r="J72" s="105">
        <f t="shared" si="6"/>
        <v>1232103</v>
      </c>
      <c r="K72" s="105">
        <f t="shared" si="2"/>
        <v>272406</v>
      </c>
      <c r="L72" s="105">
        <f t="shared" si="3"/>
        <v>0</v>
      </c>
      <c r="M72" s="106">
        <v>25000</v>
      </c>
      <c r="N72" s="107">
        <v>0</v>
      </c>
      <c r="O72" s="108">
        <v>20000</v>
      </c>
      <c r="P72" s="107">
        <v>0</v>
      </c>
      <c r="Q72" s="109">
        <v>0</v>
      </c>
      <c r="R72" s="110">
        <v>0</v>
      </c>
      <c r="S72" s="111">
        <v>853422</v>
      </c>
      <c r="T72" s="112">
        <v>178400</v>
      </c>
      <c r="U72" s="113">
        <v>0</v>
      </c>
      <c r="V72" s="114">
        <v>353681</v>
      </c>
      <c r="W72" s="115">
        <v>74006</v>
      </c>
      <c r="X72" s="116">
        <v>0</v>
      </c>
      <c r="Y72" s="112">
        <v>0</v>
      </c>
      <c r="Z72" s="117">
        <v>0</v>
      </c>
      <c r="AA72" s="118" t="s">
        <v>178</v>
      </c>
      <c r="AB72" s="119" t="s">
        <v>176</v>
      </c>
      <c r="AC72" s="123" t="s">
        <v>97</v>
      </c>
      <c r="AD72" s="121" t="s">
        <v>41</v>
      </c>
    </row>
    <row r="73" spans="1:30" ht="18" customHeight="1" thickBot="1">
      <c r="A73" s="28"/>
      <c r="B73" s="29"/>
      <c r="C73" s="30"/>
      <c r="D73" s="30"/>
      <c r="E73" s="31"/>
      <c r="F73" s="32"/>
      <c r="G73" s="33" t="s">
        <v>179</v>
      </c>
      <c r="H73" s="34"/>
      <c r="I73" s="35"/>
      <c r="J73" s="35"/>
      <c r="K73" s="35"/>
      <c r="L73" s="35"/>
      <c r="M73" s="36"/>
      <c r="N73" s="37"/>
      <c r="O73" s="37"/>
      <c r="P73" s="38"/>
      <c r="Q73" s="39"/>
      <c r="R73" s="40"/>
      <c r="S73" s="39"/>
      <c r="T73" s="38"/>
      <c r="U73" s="39"/>
      <c r="V73" s="38"/>
      <c r="W73" s="40"/>
      <c r="X73" s="39"/>
      <c r="Y73" s="38"/>
      <c r="Z73" s="41"/>
      <c r="AA73" s="42"/>
      <c r="AB73" s="43"/>
      <c r="AC73" s="44"/>
      <c r="AD73" s="45"/>
    </row>
    <row r="74" spans="1:30" ht="18" customHeight="1">
      <c r="A74" s="46">
        <v>3271117005</v>
      </c>
      <c r="B74" s="47">
        <v>60</v>
      </c>
      <c r="C74" s="49" t="s">
        <v>34</v>
      </c>
      <c r="D74" s="49" t="s">
        <v>70</v>
      </c>
      <c r="E74" s="49" t="s">
        <v>134</v>
      </c>
      <c r="F74" s="50">
        <v>5</v>
      </c>
      <c r="G74" s="125" t="s">
        <v>180</v>
      </c>
      <c r="H74" s="51">
        <v>4705267</v>
      </c>
      <c r="I74" s="52">
        <v>875990</v>
      </c>
      <c r="J74" s="52">
        <f aca="true" t="shared" si="7" ref="J74:J80">SUM(M74,N74,S74,V74,X74)</f>
        <v>300000</v>
      </c>
      <c r="K74" s="52">
        <f t="shared" si="2"/>
        <v>500000</v>
      </c>
      <c r="L74" s="52">
        <f t="shared" si="3"/>
        <v>551750</v>
      </c>
      <c r="M74" s="53">
        <v>300000</v>
      </c>
      <c r="N74" s="54">
        <v>0</v>
      </c>
      <c r="O74" s="55">
        <v>500000</v>
      </c>
      <c r="P74" s="54">
        <v>0</v>
      </c>
      <c r="Q74" s="56">
        <v>200000</v>
      </c>
      <c r="R74" s="57">
        <v>51750</v>
      </c>
      <c r="S74" s="58">
        <v>0</v>
      </c>
      <c r="T74" s="59">
        <v>0</v>
      </c>
      <c r="U74" s="60">
        <v>300000</v>
      </c>
      <c r="V74" s="61">
        <v>0</v>
      </c>
      <c r="W74" s="62">
        <v>0</v>
      </c>
      <c r="X74" s="63">
        <v>0</v>
      </c>
      <c r="Y74" s="59">
        <v>0</v>
      </c>
      <c r="Z74" s="64">
        <v>0</v>
      </c>
      <c r="AA74" s="65" t="s">
        <v>156</v>
      </c>
      <c r="AB74" s="66" t="s">
        <v>181</v>
      </c>
      <c r="AC74" s="67" t="s">
        <v>81</v>
      </c>
      <c r="AD74" s="68" t="s">
        <v>41</v>
      </c>
    </row>
    <row r="75" spans="1:30" ht="18" customHeight="1">
      <c r="A75" s="69">
        <v>3271117006</v>
      </c>
      <c r="B75" s="70">
        <v>60</v>
      </c>
      <c r="C75" s="71" t="s">
        <v>34</v>
      </c>
      <c r="D75" s="71" t="s">
        <v>70</v>
      </c>
      <c r="E75" s="71" t="s">
        <v>182</v>
      </c>
      <c r="F75" s="72">
        <v>5</v>
      </c>
      <c r="G75" s="153" t="s">
        <v>183</v>
      </c>
      <c r="H75" s="73">
        <v>1106444</v>
      </c>
      <c r="I75" s="74">
        <v>136533</v>
      </c>
      <c r="J75" s="74">
        <f t="shared" si="7"/>
        <v>271340</v>
      </c>
      <c r="K75" s="74">
        <f aca="true" t="shared" si="8" ref="K75:K92">SUM(O75,P75,T75,W75,Y75)</f>
        <v>387857</v>
      </c>
      <c r="L75" s="74">
        <f aca="true" t="shared" si="9" ref="L75:L92">SUM(Q75,R75,U75,Z75)</f>
        <v>310714</v>
      </c>
      <c r="M75" s="75">
        <v>19911</v>
      </c>
      <c r="N75" s="76">
        <v>0</v>
      </c>
      <c r="O75" s="77">
        <v>25000</v>
      </c>
      <c r="P75" s="76">
        <v>0</v>
      </c>
      <c r="Q75" s="78">
        <v>25000</v>
      </c>
      <c r="R75" s="79">
        <v>85714</v>
      </c>
      <c r="S75" s="80">
        <v>200000</v>
      </c>
      <c r="T75" s="81">
        <v>230000</v>
      </c>
      <c r="U75" s="82">
        <v>200000</v>
      </c>
      <c r="V75" s="83">
        <v>51429</v>
      </c>
      <c r="W75" s="84">
        <v>132857</v>
      </c>
      <c r="X75" s="85">
        <v>0</v>
      </c>
      <c r="Y75" s="81">
        <v>0</v>
      </c>
      <c r="Z75" s="86">
        <v>0</v>
      </c>
      <c r="AA75" s="87" t="s">
        <v>184</v>
      </c>
      <c r="AB75" s="88" t="s">
        <v>185</v>
      </c>
      <c r="AC75" s="89" t="s">
        <v>112</v>
      </c>
      <c r="AD75" s="90" t="s">
        <v>186</v>
      </c>
    </row>
    <row r="76" spans="1:30" ht="18" customHeight="1">
      <c r="A76" s="69">
        <v>3271125137</v>
      </c>
      <c r="B76" s="70">
        <v>60</v>
      </c>
      <c r="C76" s="71" t="s">
        <v>34</v>
      </c>
      <c r="D76" s="71" t="s">
        <v>64</v>
      </c>
      <c r="E76" s="71" t="s">
        <v>182</v>
      </c>
      <c r="F76" s="72">
        <v>5</v>
      </c>
      <c r="G76" s="153" t="s">
        <v>187</v>
      </c>
      <c r="H76" s="73">
        <v>789353</v>
      </c>
      <c r="I76" s="74">
        <v>13003</v>
      </c>
      <c r="J76" s="74">
        <f t="shared" si="7"/>
        <v>50000</v>
      </c>
      <c r="K76" s="74">
        <f t="shared" si="8"/>
        <v>376350</v>
      </c>
      <c r="L76" s="74">
        <f t="shared" si="9"/>
        <v>350000</v>
      </c>
      <c r="M76" s="75">
        <v>50000</v>
      </c>
      <c r="N76" s="76">
        <v>0</v>
      </c>
      <c r="O76" s="77">
        <v>376350</v>
      </c>
      <c r="P76" s="76">
        <v>0</v>
      </c>
      <c r="Q76" s="78">
        <v>350000</v>
      </c>
      <c r="R76" s="79">
        <v>0</v>
      </c>
      <c r="S76" s="80">
        <v>0</v>
      </c>
      <c r="T76" s="81">
        <v>0</v>
      </c>
      <c r="U76" s="82">
        <v>0</v>
      </c>
      <c r="V76" s="83">
        <v>0</v>
      </c>
      <c r="W76" s="84">
        <v>0</v>
      </c>
      <c r="X76" s="85">
        <v>0</v>
      </c>
      <c r="Y76" s="81">
        <v>0</v>
      </c>
      <c r="Z76" s="86">
        <v>0</v>
      </c>
      <c r="AA76" s="87" t="s">
        <v>105</v>
      </c>
      <c r="AB76" s="88" t="s">
        <v>188</v>
      </c>
      <c r="AC76" s="89" t="s">
        <v>85</v>
      </c>
      <c r="AD76" s="90" t="s">
        <v>41</v>
      </c>
    </row>
    <row r="77" spans="1:30" s="228" customFormat="1" ht="18" customHeight="1">
      <c r="A77" s="205">
        <v>3272521010</v>
      </c>
      <c r="B77" s="206">
        <v>60</v>
      </c>
      <c r="C77" s="207" t="s">
        <v>44</v>
      </c>
      <c r="D77" s="207" t="s">
        <v>64</v>
      </c>
      <c r="E77" s="207" t="s">
        <v>134</v>
      </c>
      <c r="F77" s="208">
        <v>5</v>
      </c>
      <c r="G77" s="209" t="s">
        <v>189</v>
      </c>
      <c r="H77" s="210">
        <v>5405938</v>
      </c>
      <c r="I77" s="211">
        <v>4294780</v>
      </c>
      <c r="J77" s="211">
        <f t="shared" si="7"/>
        <v>0</v>
      </c>
      <c r="K77" s="211">
        <f t="shared" si="8"/>
        <v>368000</v>
      </c>
      <c r="L77" s="211">
        <f t="shared" si="9"/>
        <v>500000</v>
      </c>
      <c r="M77" s="212">
        <v>0</v>
      </c>
      <c r="N77" s="213">
        <v>0</v>
      </c>
      <c r="O77" s="214">
        <v>368000</v>
      </c>
      <c r="P77" s="213">
        <v>0</v>
      </c>
      <c r="Q77" s="215">
        <v>500000</v>
      </c>
      <c r="R77" s="216">
        <v>0</v>
      </c>
      <c r="S77" s="217">
        <v>0</v>
      </c>
      <c r="T77" s="218">
        <v>0</v>
      </c>
      <c r="U77" s="219">
        <v>0</v>
      </c>
      <c r="V77" s="220">
        <v>0</v>
      </c>
      <c r="W77" s="221">
        <v>0</v>
      </c>
      <c r="X77" s="222">
        <v>0</v>
      </c>
      <c r="Y77" s="218">
        <v>0</v>
      </c>
      <c r="Z77" s="223">
        <v>0</v>
      </c>
      <c r="AA77" s="224" t="s">
        <v>190</v>
      </c>
      <c r="AB77" s="225" t="s">
        <v>191</v>
      </c>
      <c r="AC77" s="231" t="s">
        <v>192</v>
      </c>
      <c r="AD77" s="227" t="s">
        <v>41</v>
      </c>
    </row>
    <row r="78" spans="1:30" ht="18" customHeight="1">
      <c r="A78" s="69">
        <v>3272621011</v>
      </c>
      <c r="B78" s="70">
        <v>60</v>
      </c>
      <c r="C78" s="95" t="s">
        <v>44</v>
      </c>
      <c r="D78" s="71" t="s">
        <v>64</v>
      </c>
      <c r="E78" s="71" t="s">
        <v>182</v>
      </c>
      <c r="F78" s="72">
        <v>5</v>
      </c>
      <c r="G78" s="153" t="s">
        <v>193</v>
      </c>
      <c r="H78" s="73">
        <v>1650106</v>
      </c>
      <c r="I78" s="74">
        <v>35631</v>
      </c>
      <c r="J78" s="74">
        <f t="shared" si="7"/>
        <v>200000</v>
      </c>
      <c r="K78" s="74">
        <f t="shared" si="8"/>
        <v>714475</v>
      </c>
      <c r="L78" s="74">
        <f t="shared" si="9"/>
        <v>700000</v>
      </c>
      <c r="M78" s="75">
        <v>200000</v>
      </c>
      <c r="N78" s="76">
        <v>0</v>
      </c>
      <c r="O78" s="77">
        <v>714475</v>
      </c>
      <c r="P78" s="76">
        <v>0</v>
      </c>
      <c r="Q78" s="78">
        <v>700000</v>
      </c>
      <c r="R78" s="79">
        <v>0</v>
      </c>
      <c r="S78" s="80">
        <v>0</v>
      </c>
      <c r="T78" s="81">
        <v>0</v>
      </c>
      <c r="U78" s="82">
        <v>0</v>
      </c>
      <c r="V78" s="83">
        <v>0</v>
      </c>
      <c r="W78" s="84">
        <v>0</v>
      </c>
      <c r="X78" s="85">
        <v>0</v>
      </c>
      <c r="Y78" s="81">
        <v>0</v>
      </c>
      <c r="Z78" s="86">
        <v>0</v>
      </c>
      <c r="AA78" s="87" t="s">
        <v>101</v>
      </c>
      <c r="AB78" s="88" t="s">
        <v>194</v>
      </c>
      <c r="AC78" s="89" t="s">
        <v>97</v>
      </c>
      <c r="AD78" s="90" t="s">
        <v>41</v>
      </c>
    </row>
    <row r="79" spans="1:30" s="228" customFormat="1" ht="18" customHeight="1">
      <c r="A79" s="205">
        <v>3272831066</v>
      </c>
      <c r="B79" s="206">
        <v>60</v>
      </c>
      <c r="C79" s="234" t="s">
        <v>44</v>
      </c>
      <c r="D79" s="207" t="s">
        <v>64</v>
      </c>
      <c r="E79" s="207" t="s">
        <v>182</v>
      </c>
      <c r="F79" s="208">
        <v>5</v>
      </c>
      <c r="G79" s="209" t="s">
        <v>195</v>
      </c>
      <c r="H79" s="210">
        <v>6123419</v>
      </c>
      <c r="I79" s="211">
        <v>384726</v>
      </c>
      <c r="J79" s="211">
        <f t="shared" si="7"/>
        <v>600000</v>
      </c>
      <c r="K79" s="211">
        <f t="shared" si="8"/>
        <v>1600000</v>
      </c>
      <c r="L79" s="211">
        <f t="shared" si="9"/>
        <v>1800000</v>
      </c>
      <c r="M79" s="212">
        <v>600000</v>
      </c>
      <c r="N79" s="213">
        <v>0</v>
      </c>
      <c r="O79" s="214">
        <v>1600000</v>
      </c>
      <c r="P79" s="213">
        <v>0</v>
      </c>
      <c r="Q79" s="215">
        <v>1800000</v>
      </c>
      <c r="R79" s="216">
        <v>0</v>
      </c>
      <c r="S79" s="217">
        <v>0</v>
      </c>
      <c r="T79" s="218">
        <v>0</v>
      </c>
      <c r="U79" s="219">
        <v>0</v>
      </c>
      <c r="V79" s="220">
        <v>0</v>
      </c>
      <c r="W79" s="221">
        <v>0</v>
      </c>
      <c r="X79" s="222">
        <v>0</v>
      </c>
      <c r="Y79" s="218">
        <v>0</v>
      </c>
      <c r="Z79" s="223">
        <v>0</v>
      </c>
      <c r="AA79" s="224" t="s">
        <v>196</v>
      </c>
      <c r="AB79" s="225" t="s">
        <v>197</v>
      </c>
      <c r="AC79" s="231" t="s">
        <v>112</v>
      </c>
      <c r="AD79" s="227" t="s">
        <v>41</v>
      </c>
    </row>
    <row r="80" spans="1:30" s="228" customFormat="1" ht="18" customHeight="1" thickBot="1">
      <c r="A80" s="235">
        <v>5001550012</v>
      </c>
      <c r="B80" s="236">
        <v>60</v>
      </c>
      <c r="C80" s="237" t="s">
        <v>44</v>
      </c>
      <c r="D80" s="237" t="s">
        <v>64</v>
      </c>
      <c r="E80" s="237" t="s">
        <v>182</v>
      </c>
      <c r="F80" s="238">
        <v>5</v>
      </c>
      <c r="G80" s="239" t="s">
        <v>198</v>
      </c>
      <c r="H80" s="240">
        <v>23600000</v>
      </c>
      <c r="I80" s="241">
        <v>0</v>
      </c>
      <c r="J80" s="241">
        <f t="shared" si="7"/>
        <v>1782272</v>
      </c>
      <c r="K80" s="241">
        <f t="shared" si="8"/>
        <v>1753522</v>
      </c>
      <c r="L80" s="241">
        <f t="shared" si="9"/>
        <v>267211</v>
      </c>
      <c r="M80" s="242">
        <v>1782272</v>
      </c>
      <c r="N80" s="243">
        <v>0</v>
      </c>
      <c r="O80" s="244">
        <v>1753522</v>
      </c>
      <c r="P80" s="243">
        <v>0</v>
      </c>
      <c r="Q80" s="245">
        <v>267211</v>
      </c>
      <c r="R80" s="246">
        <v>0</v>
      </c>
      <c r="S80" s="247">
        <v>0</v>
      </c>
      <c r="T80" s="248">
        <v>0</v>
      </c>
      <c r="U80" s="249">
        <v>0</v>
      </c>
      <c r="V80" s="250">
        <v>0</v>
      </c>
      <c r="W80" s="251">
        <v>0</v>
      </c>
      <c r="X80" s="252">
        <v>0</v>
      </c>
      <c r="Y80" s="248">
        <v>0</v>
      </c>
      <c r="Z80" s="253">
        <v>0</v>
      </c>
      <c r="AA80" s="254" t="s">
        <v>105</v>
      </c>
      <c r="AB80" s="255" t="s">
        <v>199</v>
      </c>
      <c r="AC80" s="256" t="s">
        <v>40</v>
      </c>
      <c r="AD80" s="257" t="s">
        <v>41</v>
      </c>
    </row>
    <row r="81" spans="1:30" ht="26.25" thickBot="1">
      <c r="A81" s="28"/>
      <c r="B81" s="29"/>
      <c r="C81" s="30"/>
      <c r="D81" s="30"/>
      <c r="E81" s="31"/>
      <c r="F81" s="32"/>
      <c r="G81" s="124" t="s">
        <v>200</v>
      </c>
      <c r="H81" s="34"/>
      <c r="I81" s="35"/>
      <c r="J81" s="35"/>
      <c r="K81" s="35"/>
      <c r="L81" s="35"/>
      <c r="M81" s="36"/>
      <c r="N81" s="37"/>
      <c r="O81" s="37"/>
      <c r="P81" s="38"/>
      <c r="Q81" s="39"/>
      <c r="R81" s="40"/>
      <c r="S81" s="39"/>
      <c r="T81" s="38"/>
      <c r="U81" s="39"/>
      <c r="V81" s="38"/>
      <c r="W81" s="40"/>
      <c r="X81" s="39"/>
      <c r="Y81" s="38"/>
      <c r="Z81" s="41"/>
      <c r="AA81" s="42"/>
      <c r="AB81" s="43"/>
      <c r="AC81" s="44"/>
      <c r="AD81" s="45"/>
    </row>
    <row r="82" spans="1:30" ht="18" customHeight="1">
      <c r="A82" s="46">
        <v>3271221012</v>
      </c>
      <c r="B82" s="47">
        <v>60</v>
      </c>
      <c r="C82" s="49" t="s">
        <v>93</v>
      </c>
      <c r="D82" s="49" t="s">
        <v>64</v>
      </c>
      <c r="E82" s="49" t="s">
        <v>182</v>
      </c>
      <c r="F82" s="50">
        <v>6</v>
      </c>
      <c r="G82" s="125" t="s">
        <v>201</v>
      </c>
      <c r="H82" s="51">
        <v>2718360</v>
      </c>
      <c r="I82" s="52">
        <v>0</v>
      </c>
      <c r="J82" s="52">
        <f>SUM(M82,N82,S82,V82,X82)</f>
        <v>0</v>
      </c>
      <c r="K82" s="52">
        <f t="shared" si="8"/>
        <v>32000</v>
      </c>
      <c r="L82" s="52">
        <f t="shared" si="9"/>
        <v>0</v>
      </c>
      <c r="M82" s="53">
        <v>0</v>
      </c>
      <c r="N82" s="54">
        <v>0</v>
      </c>
      <c r="O82" s="55">
        <v>32000</v>
      </c>
      <c r="P82" s="54">
        <v>0</v>
      </c>
      <c r="Q82" s="56">
        <v>0</v>
      </c>
      <c r="R82" s="57">
        <v>0</v>
      </c>
      <c r="S82" s="58">
        <v>0</v>
      </c>
      <c r="T82" s="59">
        <v>0</v>
      </c>
      <c r="U82" s="60">
        <v>0</v>
      </c>
      <c r="V82" s="61">
        <v>0</v>
      </c>
      <c r="W82" s="62">
        <v>0</v>
      </c>
      <c r="X82" s="63">
        <v>0</v>
      </c>
      <c r="Y82" s="59">
        <v>0</v>
      </c>
      <c r="Z82" s="64">
        <v>0</v>
      </c>
      <c r="AA82" s="65" t="s">
        <v>202</v>
      </c>
      <c r="AB82" s="66" t="s">
        <v>191</v>
      </c>
      <c r="AC82" s="67" t="s">
        <v>102</v>
      </c>
      <c r="AD82" s="68" t="s">
        <v>41</v>
      </c>
    </row>
    <row r="83" spans="1:30" ht="18" customHeight="1" thickBot="1">
      <c r="A83" s="126">
        <v>3271224003</v>
      </c>
      <c r="B83" s="127">
        <v>60</v>
      </c>
      <c r="C83" s="128" t="s">
        <v>93</v>
      </c>
      <c r="D83" s="128" t="s">
        <v>64</v>
      </c>
      <c r="E83" s="128" t="s">
        <v>203</v>
      </c>
      <c r="F83" s="129">
        <v>6</v>
      </c>
      <c r="G83" s="130" t="s">
        <v>204</v>
      </c>
      <c r="H83" s="131">
        <v>2092704</v>
      </c>
      <c r="I83" s="132">
        <v>78002</v>
      </c>
      <c r="J83" s="132">
        <f>SUM(M83,N83,S83,V83,X83)</f>
        <v>1</v>
      </c>
      <c r="K83" s="132">
        <f t="shared" si="8"/>
        <v>1</v>
      </c>
      <c r="L83" s="132">
        <f t="shared" si="9"/>
        <v>1</v>
      </c>
      <c r="M83" s="133">
        <v>1</v>
      </c>
      <c r="N83" s="134">
        <v>0</v>
      </c>
      <c r="O83" s="135">
        <v>1</v>
      </c>
      <c r="P83" s="134">
        <v>0</v>
      </c>
      <c r="Q83" s="136">
        <v>1</v>
      </c>
      <c r="R83" s="137">
        <v>0</v>
      </c>
      <c r="S83" s="138">
        <v>0</v>
      </c>
      <c r="T83" s="139">
        <v>0</v>
      </c>
      <c r="U83" s="140">
        <v>0</v>
      </c>
      <c r="V83" s="141">
        <v>0</v>
      </c>
      <c r="W83" s="142">
        <v>0</v>
      </c>
      <c r="X83" s="143">
        <v>0</v>
      </c>
      <c r="Y83" s="139">
        <v>0</v>
      </c>
      <c r="Z83" s="144">
        <v>0</v>
      </c>
      <c r="AA83" s="145" t="s">
        <v>205</v>
      </c>
      <c r="AB83" s="146" t="s">
        <v>191</v>
      </c>
      <c r="AC83" s="123" t="s">
        <v>102</v>
      </c>
      <c r="AD83" s="147" t="s">
        <v>186</v>
      </c>
    </row>
    <row r="84" spans="1:30" ht="18" customHeight="1" thickBot="1">
      <c r="A84" s="28"/>
      <c r="B84" s="29"/>
      <c r="C84" s="30"/>
      <c r="D84" s="30"/>
      <c r="E84" s="31"/>
      <c r="F84" s="32"/>
      <c r="G84" s="33" t="s">
        <v>206</v>
      </c>
      <c r="H84" s="34"/>
      <c r="I84" s="35"/>
      <c r="J84" s="35"/>
      <c r="K84" s="35"/>
      <c r="L84" s="35"/>
      <c r="M84" s="36"/>
      <c r="N84" s="37"/>
      <c r="O84" s="37"/>
      <c r="P84" s="38"/>
      <c r="Q84" s="39"/>
      <c r="R84" s="40"/>
      <c r="S84" s="39"/>
      <c r="T84" s="38"/>
      <c r="U84" s="39"/>
      <c r="V84" s="38"/>
      <c r="W84" s="40"/>
      <c r="X84" s="39"/>
      <c r="Y84" s="38"/>
      <c r="Z84" s="41"/>
      <c r="AA84" s="42"/>
      <c r="AB84" s="43"/>
      <c r="AC84" s="44"/>
      <c r="AD84" s="45"/>
    </row>
    <row r="85" spans="1:30" ht="18" customHeight="1">
      <c r="A85" s="46">
        <v>3272441014</v>
      </c>
      <c r="B85" s="47">
        <v>60</v>
      </c>
      <c r="C85" s="49" t="s">
        <v>44</v>
      </c>
      <c r="D85" s="49" t="s">
        <v>124</v>
      </c>
      <c r="E85" s="49" t="s">
        <v>36</v>
      </c>
      <c r="F85" s="50">
        <v>7</v>
      </c>
      <c r="G85" s="125" t="s">
        <v>207</v>
      </c>
      <c r="H85" s="51">
        <v>70000</v>
      </c>
      <c r="I85" s="52"/>
      <c r="J85" s="52">
        <f aca="true" t="shared" si="10" ref="J85:J92">SUM(M85,N85,S85,V85,X85)</f>
        <v>70000</v>
      </c>
      <c r="K85" s="52">
        <f t="shared" si="8"/>
        <v>70000</v>
      </c>
      <c r="L85" s="52">
        <f t="shared" si="9"/>
        <v>70000</v>
      </c>
      <c r="M85" s="53">
        <v>70000</v>
      </c>
      <c r="N85" s="54">
        <v>0</v>
      </c>
      <c r="O85" s="55">
        <v>70000</v>
      </c>
      <c r="P85" s="54">
        <v>0</v>
      </c>
      <c r="Q85" s="56">
        <v>70000</v>
      </c>
      <c r="R85" s="57">
        <v>0</v>
      </c>
      <c r="S85" s="58">
        <v>0</v>
      </c>
      <c r="T85" s="59">
        <v>0</v>
      </c>
      <c r="U85" s="60">
        <v>0</v>
      </c>
      <c r="V85" s="61">
        <v>0</v>
      </c>
      <c r="W85" s="62">
        <v>0</v>
      </c>
      <c r="X85" s="63">
        <v>0</v>
      </c>
      <c r="Y85" s="59">
        <v>0</v>
      </c>
      <c r="Z85" s="64">
        <v>0</v>
      </c>
      <c r="AA85" s="65" t="s">
        <v>38</v>
      </c>
      <c r="AB85" s="66" t="s">
        <v>39</v>
      </c>
      <c r="AC85" s="67" t="s">
        <v>81</v>
      </c>
      <c r="AD85" s="68" t="s">
        <v>41</v>
      </c>
    </row>
    <row r="86" spans="1:30" ht="18" customHeight="1">
      <c r="A86" s="69">
        <v>3272544004</v>
      </c>
      <c r="B86" s="70">
        <v>50</v>
      </c>
      <c r="C86" s="71" t="s">
        <v>44</v>
      </c>
      <c r="D86" s="71" t="s">
        <v>124</v>
      </c>
      <c r="E86" s="71" t="s">
        <v>36</v>
      </c>
      <c r="F86" s="72">
        <v>7</v>
      </c>
      <c r="G86" s="153" t="s">
        <v>208</v>
      </c>
      <c r="H86" s="73">
        <v>3000</v>
      </c>
      <c r="I86" s="74"/>
      <c r="J86" s="74">
        <f t="shared" si="10"/>
        <v>3000</v>
      </c>
      <c r="K86" s="74">
        <f t="shared" si="8"/>
        <v>3000</v>
      </c>
      <c r="L86" s="74">
        <f t="shared" si="9"/>
        <v>0</v>
      </c>
      <c r="M86" s="75">
        <v>3000</v>
      </c>
      <c r="N86" s="76">
        <v>0</v>
      </c>
      <c r="O86" s="77">
        <v>3000</v>
      </c>
      <c r="P86" s="76">
        <v>0</v>
      </c>
      <c r="Q86" s="78">
        <v>0</v>
      </c>
      <c r="R86" s="79">
        <v>0</v>
      </c>
      <c r="S86" s="80">
        <v>0</v>
      </c>
      <c r="T86" s="81">
        <v>0</v>
      </c>
      <c r="U86" s="82">
        <v>0</v>
      </c>
      <c r="V86" s="83">
        <v>0</v>
      </c>
      <c r="W86" s="84">
        <v>0</v>
      </c>
      <c r="X86" s="85">
        <v>0</v>
      </c>
      <c r="Y86" s="81">
        <v>0</v>
      </c>
      <c r="Z86" s="86">
        <v>0</v>
      </c>
      <c r="AA86" s="87" t="s">
        <v>38</v>
      </c>
      <c r="AB86" s="88" t="s">
        <v>39</v>
      </c>
      <c r="AC86" s="89" t="s">
        <v>192</v>
      </c>
      <c r="AD86" s="90" t="s">
        <v>41</v>
      </c>
    </row>
    <row r="87" spans="1:30" ht="18" customHeight="1">
      <c r="A87" s="69">
        <v>3272544004</v>
      </c>
      <c r="B87" s="70">
        <v>60</v>
      </c>
      <c r="C87" s="95" t="s">
        <v>44</v>
      </c>
      <c r="D87" s="71" t="s">
        <v>124</v>
      </c>
      <c r="E87" s="71" t="s">
        <v>36</v>
      </c>
      <c r="F87" s="72">
        <v>7</v>
      </c>
      <c r="G87" s="153" t="s">
        <v>208</v>
      </c>
      <c r="H87" s="73">
        <v>4000</v>
      </c>
      <c r="I87" s="74"/>
      <c r="J87" s="74">
        <f t="shared" si="10"/>
        <v>4000</v>
      </c>
      <c r="K87" s="74">
        <f t="shared" si="8"/>
        <v>4000</v>
      </c>
      <c r="L87" s="74">
        <f t="shared" si="9"/>
        <v>0</v>
      </c>
      <c r="M87" s="75">
        <v>4000</v>
      </c>
      <c r="N87" s="76">
        <v>0</v>
      </c>
      <c r="O87" s="77">
        <v>4000</v>
      </c>
      <c r="P87" s="76">
        <v>0</v>
      </c>
      <c r="Q87" s="78">
        <v>0</v>
      </c>
      <c r="R87" s="79">
        <v>0</v>
      </c>
      <c r="S87" s="80">
        <v>0</v>
      </c>
      <c r="T87" s="81">
        <v>0</v>
      </c>
      <c r="U87" s="82">
        <v>0</v>
      </c>
      <c r="V87" s="83">
        <v>0</v>
      </c>
      <c r="W87" s="84">
        <v>0</v>
      </c>
      <c r="X87" s="85">
        <v>0</v>
      </c>
      <c r="Y87" s="81">
        <v>0</v>
      </c>
      <c r="Z87" s="86">
        <v>0</v>
      </c>
      <c r="AA87" s="87" t="s">
        <v>38</v>
      </c>
      <c r="AB87" s="88" t="s">
        <v>39</v>
      </c>
      <c r="AC87" s="89" t="s">
        <v>192</v>
      </c>
      <c r="AD87" s="90" t="s">
        <v>41</v>
      </c>
    </row>
    <row r="88" spans="1:30" ht="18" customHeight="1">
      <c r="A88" s="69">
        <v>5001210002</v>
      </c>
      <c r="B88" s="91">
        <v>50</v>
      </c>
      <c r="C88" s="92" t="s">
        <v>34</v>
      </c>
      <c r="D88" s="92" t="s">
        <v>124</v>
      </c>
      <c r="E88" s="71" t="s">
        <v>36</v>
      </c>
      <c r="F88" s="72">
        <v>7</v>
      </c>
      <c r="G88" s="153" t="s">
        <v>209</v>
      </c>
      <c r="H88" s="73">
        <v>180000</v>
      </c>
      <c r="I88" s="74"/>
      <c r="J88" s="74">
        <f t="shared" si="10"/>
        <v>180000</v>
      </c>
      <c r="K88" s="74">
        <f t="shared" si="8"/>
        <v>176000</v>
      </c>
      <c r="L88" s="74">
        <f t="shared" si="9"/>
        <v>170000</v>
      </c>
      <c r="M88" s="75">
        <v>180000</v>
      </c>
      <c r="N88" s="76">
        <v>0</v>
      </c>
      <c r="O88" s="77">
        <v>176000</v>
      </c>
      <c r="P88" s="76">
        <v>0</v>
      </c>
      <c r="Q88" s="78">
        <v>170000</v>
      </c>
      <c r="R88" s="79">
        <v>0</v>
      </c>
      <c r="S88" s="80">
        <v>0</v>
      </c>
      <c r="T88" s="81">
        <v>0</v>
      </c>
      <c r="U88" s="82">
        <v>0</v>
      </c>
      <c r="V88" s="83">
        <v>0</v>
      </c>
      <c r="W88" s="84">
        <v>0</v>
      </c>
      <c r="X88" s="85">
        <v>0</v>
      </c>
      <c r="Y88" s="81">
        <v>0</v>
      </c>
      <c r="Z88" s="86">
        <v>0</v>
      </c>
      <c r="AA88" s="87" t="s">
        <v>38</v>
      </c>
      <c r="AB88" s="88" t="s">
        <v>39</v>
      </c>
      <c r="AC88" s="89" t="s">
        <v>40</v>
      </c>
      <c r="AD88" s="90" t="s">
        <v>41</v>
      </c>
    </row>
    <row r="89" spans="1:30" ht="18" customHeight="1">
      <c r="A89" s="69">
        <v>5001250002</v>
      </c>
      <c r="B89" s="70">
        <v>50</v>
      </c>
      <c r="C89" s="71" t="s">
        <v>44</v>
      </c>
      <c r="D89" s="71" t="s">
        <v>124</v>
      </c>
      <c r="E89" s="71" t="s">
        <v>36</v>
      </c>
      <c r="F89" s="72">
        <v>7</v>
      </c>
      <c r="G89" s="153" t="s">
        <v>210</v>
      </c>
      <c r="H89" s="73">
        <v>157000</v>
      </c>
      <c r="I89" s="74"/>
      <c r="J89" s="74">
        <f t="shared" si="10"/>
        <v>157000</v>
      </c>
      <c r="K89" s="74">
        <f t="shared" si="8"/>
        <v>120000</v>
      </c>
      <c r="L89" s="74">
        <f t="shared" si="9"/>
        <v>120000</v>
      </c>
      <c r="M89" s="75">
        <v>157000</v>
      </c>
      <c r="N89" s="76">
        <v>0</v>
      </c>
      <c r="O89" s="77">
        <v>120000</v>
      </c>
      <c r="P89" s="76">
        <v>0</v>
      </c>
      <c r="Q89" s="78">
        <v>120000</v>
      </c>
      <c r="R89" s="79">
        <v>0</v>
      </c>
      <c r="S89" s="80">
        <v>0</v>
      </c>
      <c r="T89" s="81">
        <v>0</v>
      </c>
      <c r="U89" s="82">
        <v>0</v>
      </c>
      <c r="V89" s="83">
        <v>0</v>
      </c>
      <c r="W89" s="84">
        <v>0</v>
      </c>
      <c r="X89" s="85">
        <v>0</v>
      </c>
      <c r="Y89" s="81">
        <v>0</v>
      </c>
      <c r="Z89" s="86">
        <v>0</v>
      </c>
      <c r="AA89" s="87" t="s">
        <v>38</v>
      </c>
      <c r="AB89" s="88" t="s">
        <v>39</v>
      </c>
      <c r="AC89" s="93" t="s">
        <v>40</v>
      </c>
      <c r="AD89" s="90" t="s">
        <v>41</v>
      </c>
    </row>
    <row r="90" spans="1:30" ht="18" customHeight="1">
      <c r="A90" s="69">
        <v>5001510002</v>
      </c>
      <c r="B90" s="70">
        <v>60</v>
      </c>
      <c r="C90" s="71" t="s">
        <v>34</v>
      </c>
      <c r="D90" s="71" t="s">
        <v>124</v>
      </c>
      <c r="E90" s="71" t="s">
        <v>36</v>
      </c>
      <c r="F90" s="72">
        <v>7</v>
      </c>
      <c r="G90" s="153" t="s">
        <v>211</v>
      </c>
      <c r="H90" s="73">
        <v>920000</v>
      </c>
      <c r="I90" s="74"/>
      <c r="J90" s="74">
        <f t="shared" si="10"/>
        <v>920000</v>
      </c>
      <c r="K90" s="74">
        <f t="shared" si="8"/>
        <v>1000000</v>
      </c>
      <c r="L90" s="74">
        <f t="shared" si="9"/>
        <v>1000000</v>
      </c>
      <c r="M90" s="75">
        <f>955000-35000</f>
        <v>920000</v>
      </c>
      <c r="N90" s="76">
        <v>0</v>
      </c>
      <c r="O90" s="77">
        <v>1000000</v>
      </c>
      <c r="P90" s="76">
        <v>0</v>
      </c>
      <c r="Q90" s="78">
        <v>1000000</v>
      </c>
      <c r="R90" s="79">
        <v>0</v>
      </c>
      <c r="S90" s="80">
        <v>0</v>
      </c>
      <c r="T90" s="81">
        <v>0</v>
      </c>
      <c r="U90" s="82">
        <v>0</v>
      </c>
      <c r="V90" s="83">
        <v>0</v>
      </c>
      <c r="W90" s="84">
        <v>0</v>
      </c>
      <c r="X90" s="85">
        <v>0</v>
      </c>
      <c r="Y90" s="81">
        <v>0</v>
      </c>
      <c r="Z90" s="86">
        <v>0</v>
      </c>
      <c r="AA90" s="87" t="s">
        <v>38</v>
      </c>
      <c r="AB90" s="88" t="s">
        <v>39</v>
      </c>
      <c r="AC90" s="89" t="s">
        <v>40</v>
      </c>
      <c r="AD90" s="90" t="s">
        <v>41</v>
      </c>
    </row>
    <row r="91" spans="1:30" ht="18" customHeight="1">
      <c r="A91" s="69">
        <v>5001540001</v>
      </c>
      <c r="B91" s="94">
        <v>60</v>
      </c>
      <c r="C91" s="95" t="s">
        <v>93</v>
      </c>
      <c r="D91" s="95" t="s">
        <v>124</v>
      </c>
      <c r="E91" s="71" t="s">
        <v>36</v>
      </c>
      <c r="F91" s="72">
        <v>7</v>
      </c>
      <c r="G91" s="153" t="s">
        <v>212</v>
      </c>
      <c r="H91" s="73">
        <v>492889</v>
      </c>
      <c r="I91" s="74"/>
      <c r="J91" s="74">
        <f t="shared" si="10"/>
        <v>492889</v>
      </c>
      <c r="K91" s="74">
        <f t="shared" si="8"/>
        <v>500000</v>
      </c>
      <c r="L91" s="74">
        <f t="shared" si="9"/>
        <v>500000</v>
      </c>
      <c r="M91" s="75">
        <v>492889</v>
      </c>
      <c r="N91" s="76">
        <v>0</v>
      </c>
      <c r="O91" s="77">
        <v>500000</v>
      </c>
      <c r="P91" s="76">
        <v>0</v>
      </c>
      <c r="Q91" s="78">
        <v>500000</v>
      </c>
      <c r="R91" s="79">
        <v>0</v>
      </c>
      <c r="S91" s="80">
        <v>0</v>
      </c>
      <c r="T91" s="81">
        <v>0</v>
      </c>
      <c r="U91" s="82">
        <v>0</v>
      </c>
      <c r="V91" s="83">
        <v>0</v>
      </c>
      <c r="W91" s="84">
        <v>0</v>
      </c>
      <c r="X91" s="85">
        <v>0</v>
      </c>
      <c r="Y91" s="81">
        <v>0</v>
      </c>
      <c r="Z91" s="86">
        <v>0</v>
      </c>
      <c r="AA91" s="87" t="s">
        <v>38</v>
      </c>
      <c r="AB91" s="88" t="s">
        <v>39</v>
      </c>
      <c r="AC91" s="96" t="s">
        <v>40</v>
      </c>
      <c r="AD91" s="90" t="s">
        <v>41</v>
      </c>
    </row>
    <row r="92" spans="1:30" ht="18" customHeight="1" thickBot="1">
      <c r="A92" s="100">
        <v>5001550003</v>
      </c>
      <c r="B92" s="101">
        <v>60</v>
      </c>
      <c r="C92" s="102" t="s">
        <v>44</v>
      </c>
      <c r="D92" s="102" t="s">
        <v>124</v>
      </c>
      <c r="E92" s="102" t="s">
        <v>36</v>
      </c>
      <c r="F92" s="103">
        <v>7</v>
      </c>
      <c r="G92" s="155" t="s">
        <v>213</v>
      </c>
      <c r="H92" s="104">
        <v>637111</v>
      </c>
      <c r="I92" s="105"/>
      <c r="J92" s="105">
        <f t="shared" si="10"/>
        <v>637111</v>
      </c>
      <c r="K92" s="105">
        <f t="shared" si="8"/>
        <v>500000</v>
      </c>
      <c r="L92" s="105">
        <f t="shared" si="9"/>
        <v>300000</v>
      </c>
      <c r="M92" s="106">
        <v>637111</v>
      </c>
      <c r="N92" s="107">
        <v>0</v>
      </c>
      <c r="O92" s="108">
        <v>500000</v>
      </c>
      <c r="P92" s="107">
        <v>0</v>
      </c>
      <c r="Q92" s="109">
        <v>300000</v>
      </c>
      <c r="R92" s="110">
        <v>0</v>
      </c>
      <c r="S92" s="111">
        <v>0</v>
      </c>
      <c r="T92" s="112">
        <v>0</v>
      </c>
      <c r="U92" s="113">
        <v>0</v>
      </c>
      <c r="V92" s="114">
        <v>0</v>
      </c>
      <c r="W92" s="115">
        <v>0</v>
      </c>
      <c r="X92" s="116">
        <v>0</v>
      </c>
      <c r="Y92" s="112">
        <v>0</v>
      </c>
      <c r="Z92" s="117">
        <v>0</v>
      </c>
      <c r="AA92" s="118" t="s">
        <v>38</v>
      </c>
      <c r="AB92" s="119" t="s">
        <v>39</v>
      </c>
      <c r="AC92" s="120" t="s">
        <v>40</v>
      </c>
      <c r="AD92" s="121" t="s">
        <v>41</v>
      </c>
    </row>
    <row r="93" spans="8:12" ht="12.75">
      <c r="H93" s="148"/>
      <c r="I93" s="148"/>
      <c r="J93" s="148"/>
      <c r="K93" s="148"/>
      <c r="L93" s="148"/>
    </row>
    <row r="94" spans="8:12" ht="12.75">
      <c r="H94" s="148"/>
      <c r="I94" s="148"/>
      <c r="J94" s="148"/>
      <c r="K94" s="148"/>
      <c r="L94" s="148"/>
    </row>
    <row r="95" spans="8:12" ht="12.75">
      <c r="H95" s="148"/>
      <c r="I95" s="148"/>
      <c r="J95" s="148"/>
      <c r="K95" s="148"/>
      <c r="L95" s="148"/>
    </row>
    <row r="96" spans="8:12" ht="12.75">
      <c r="H96" s="148"/>
      <c r="I96" s="148"/>
      <c r="J96" s="148"/>
      <c r="K96" s="148"/>
      <c r="L96" s="148"/>
    </row>
    <row r="97" spans="8:12" ht="12.75">
      <c r="H97" s="148"/>
      <c r="I97" s="148"/>
      <c r="J97" s="148"/>
      <c r="K97" s="148"/>
      <c r="L97" s="148"/>
    </row>
    <row r="98" spans="8:12" ht="12.75">
      <c r="H98" s="148"/>
      <c r="I98" s="148"/>
      <c r="J98" s="148"/>
      <c r="K98" s="148"/>
      <c r="L98" s="148"/>
    </row>
  </sheetData>
  <sheetProtection/>
  <protectedRanges>
    <protectedRange sqref="A4 G5" name="Oblast7"/>
    <protectedRange sqref="AA93:AD1693" name="Oblast6"/>
    <protectedRange sqref="X93:Z1903" name="Oblast5"/>
    <protectedRange sqref="V93:W1777" name="Oblast4"/>
    <protectedRange sqref="S93:U1609" name="Oblast3"/>
    <protectedRange sqref="A2" name="Oblast7_3"/>
    <protectedRange sqref="O3" name="Oblast7_1_1"/>
  </protectedRanges>
  <mergeCells count="4">
    <mergeCell ref="A1:H1"/>
    <mergeCell ref="A2:H2"/>
    <mergeCell ref="A3:H3"/>
    <mergeCell ref="A4:H4"/>
  </mergeCells>
  <conditionalFormatting sqref="D9:F92">
    <cfRule type="cellIs" priority="1" dxfId="4" operator="equal" stopIfTrue="1">
      <formula>"N"</formula>
    </cfRule>
    <cfRule type="cellIs" priority="2" dxfId="1" operator="equal" stopIfTrue="1">
      <formula>"G"</formula>
    </cfRule>
  </conditionalFormatting>
  <conditionalFormatting sqref="B9:B92 B5:B7">
    <cfRule type="cellIs" priority="3" dxfId="1" operator="equal" stopIfTrue="1">
      <formula>50</formula>
    </cfRule>
    <cfRule type="cellIs" priority="4" dxfId="4" operator="between" stopIfTrue="1">
      <formula>61</formula>
      <formula>69</formula>
    </cfRule>
    <cfRule type="cellIs" priority="5" dxfId="3" operator="between" stopIfTrue="1">
      <formula>51</formula>
      <formula>59</formula>
    </cfRule>
  </conditionalFormatting>
  <conditionalFormatting sqref="C9:C92">
    <cfRule type="cellIs" priority="6" dxfId="2" operator="equal" stopIfTrue="1">
      <formula>"c1"</formula>
    </cfRule>
    <cfRule type="cellIs" priority="7" dxfId="1" operator="equal" stopIfTrue="1">
      <formula>"d"</formula>
    </cfRule>
    <cfRule type="cellIs" priority="8" dxfId="0" operator="equal" stopIfTrue="1">
      <formula>"a5"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2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2.140625" style="1" customWidth="1"/>
    <col min="2" max="2" width="4.28125" style="1" customWidth="1"/>
    <col min="3" max="3" width="3.57421875" style="1" hidden="1" customWidth="1"/>
    <col min="4" max="4" width="6.00390625" style="1" hidden="1" customWidth="1"/>
    <col min="5" max="6" width="6.57421875" style="1" hidden="1" customWidth="1"/>
    <col min="7" max="7" width="66.28125" style="1" customWidth="1"/>
    <col min="8" max="12" width="13.00390625" style="1" customWidth="1"/>
    <col min="13" max="13" width="11.7109375" style="1" hidden="1" customWidth="1"/>
    <col min="14" max="14" width="17.28125" style="1" hidden="1" customWidth="1"/>
    <col min="15" max="15" width="11.7109375" style="1" hidden="1" customWidth="1"/>
    <col min="16" max="16" width="18.421875" style="1" hidden="1" customWidth="1"/>
    <col min="17" max="17" width="12.8515625" style="1" hidden="1" customWidth="1"/>
    <col min="18" max="18" width="18.421875" style="1" hidden="1" customWidth="1"/>
    <col min="19" max="21" width="12.00390625" style="1" hidden="1" customWidth="1"/>
    <col min="22" max="23" width="16.7109375" style="1" hidden="1" customWidth="1"/>
    <col min="24" max="26" width="12.57421875" style="1" hidden="1" customWidth="1"/>
    <col min="27" max="27" width="8.57421875" style="1" customWidth="1"/>
    <col min="28" max="28" width="8.421875" style="1" customWidth="1"/>
    <col min="29" max="29" width="5.57421875" style="1" customWidth="1"/>
    <col min="30" max="30" width="10.8515625" style="1" customWidth="1"/>
    <col min="31" max="16384" width="9.140625" style="1" customWidth="1"/>
  </cols>
  <sheetData>
    <row r="1" spans="1:30" ht="18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149"/>
      <c r="J1" s="149"/>
      <c r="K1" s="149"/>
      <c r="L1" s="149"/>
      <c r="M1" s="149"/>
      <c r="N1" s="149"/>
      <c r="O1" s="149"/>
      <c r="P1" s="2"/>
      <c r="Q1" s="2"/>
      <c r="R1" s="2"/>
      <c r="S1" s="3"/>
      <c r="T1" s="3"/>
      <c r="U1" s="3"/>
      <c r="V1" s="4"/>
      <c r="W1" s="2"/>
      <c r="X1" s="2"/>
      <c r="Y1" s="2"/>
      <c r="Z1" s="2"/>
      <c r="AD1" s="5" t="s">
        <v>319</v>
      </c>
    </row>
    <row r="2" spans="1:26" ht="18">
      <c r="A2" s="259" t="s">
        <v>1</v>
      </c>
      <c r="B2" s="259"/>
      <c r="C2" s="259"/>
      <c r="D2" s="259"/>
      <c r="E2" s="259"/>
      <c r="F2" s="259"/>
      <c r="G2" s="259"/>
      <c r="H2" s="259"/>
      <c r="I2" s="150"/>
      <c r="J2" s="150"/>
      <c r="K2" s="150"/>
      <c r="L2" s="150"/>
      <c r="M2" s="150"/>
      <c r="N2" s="150"/>
      <c r="O2" s="150"/>
      <c r="P2" s="2"/>
      <c r="Q2" s="2"/>
      <c r="R2" s="2"/>
      <c r="S2" s="4"/>
      <c r="T2" s="4"/>
      <c r="U2" s="4"/>
      <c r="V2" s="4"/>
      <c r="W2" s="2"/>
      <c r="X2" s="7"/>
      <c r="Y2" s="2"/>
      <c r="Z2" s="2"/>
    </row>
    <row r="3" spans="1:26" ht="18.75" customHeight="1">
      <c r="A3" s="260" t="s">
        <v>2</v>
      </c>
      <c r="B3" s="260"/>
      <c r="C3" s="260"/>
      <c r="D3" s="260"/>
      <c r="E3" s="260"/>
      <c r="F3" s="260"/>
      <c r="G3" s="260"/>
      <c r="H3" s="260"/>
      <c r="I3" s="151"/>
      <c r="J3" s="151"/>
      <c r="K3" s="151"/>
      <c r="L3" s="151"/>
      <c r="M3" s="151"/>
      <c r="N3" s="151"/>
      <c r="O3" s="151"/>
      <c r="P3" s="10"/>
      <c r="Q3" s="10"/>
      <c r="R3" s="10"/>
      <c r="S3" s="10"/>
      <c r="T3" s="7"/>
      <c r="U3" s="7"/>
      <c r="V3" s="7"/>
      <c r="W3" s="7"/>
      <c r="X3" s="7"/>
      <c r="Y3" s="7"/>
      <c r="Z3" s="7"/>
    </row>
    <row r="4" spans="1:31" ht="18.75" thickBot="1">
      <c r="A4" s="261" t="s">
        <v>215</v>
      </c>
      <c r="B4" s="261"/>
      <c r="C4" s="261"/>
      <c r="D4" s="261"/>
      <c r="E4" s="261"/>
      <c r="F4" s="261"/>
      <c r="G4" s="261"/>
      <c r="H4" s="26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</row>
    <row r="5" spans="1:31" ht="15.75" thickBot="1">
      <c r="A5" s="12" t="s">
        <v>4</v>
      </c>
      <c r="B5" s="9"/>
      <c r="C5" s="9"/>
      <c r="D5" s="8"/>
      <c r="E5" s="8"/>
      <c r="F5" s="8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0" ht="13.5" thickBot="1">
      <c r="A6" s="16">
        <f>COUNTIF(A9:A79,"&gt;0")</f>
        <v>65</v>
      </c>
      <c r="B6" s="6"/>
      <c r="C6" s="17"/>
      <c r="D6" s="6"/>
      <c r="E6" s="6"/>
      <c r="F6" s="6"/>
      <c r="G6" s="18" t="s">
        <v>5</v>
      </c>
      <c r="H6" s="19">
        <f aca="true" t="shared" si="0" ref="H6:Z6">SUM(H9:H79)</f>
        <v>101444607</v>
      </c>
      <c r="I6" s="19">
        <f t="shared" si="0"/>
        <v>32984186</v>
      </c>
      <c r="J6" s="19">
        <f>SUM(J10:J79)</f>
        <v>27760183</v>
      </c>
      <c r="K6" s="19">
        <f>SUM(K10:K79)</f>
        <v>28109176</v>
      </c>
      <c r="L6" s="19">
        <f>SUM(L10:L79)</f>
        <v>24031011</v>
      </c>
      <c r="M6" s="19">
        <f t="shared" si="0"/>
        <v>11586729</v>
      </c>
      <c r="N6" s="19">
        <f t="shared" si="0"/>
        <v>2039138</v>
      </c>
      <c r="O6" s="19">
        <f t="shared" si="0"/>
        <v>11655162</v>
      </c>
      <c r="P6" s="19">
        <f t="shared" si="0"/>
        <v>758944</v>
      </c>
      <c r="Q6" s="19">
        <f t="shared" si="0"/>
        <v>11011744</v>
      </c>
      <c r="R6" s="19">
        <f t="shared" si="0"/>
        <v>4455550</v>
      </c>
      <c r="S6" s="19">
        <f t="shared" si="0"/>
        <v>11931839</v>
      </c>
      <c r="T6" s="19">
        <f t="shared" si="0"/>
        <v>12498990</v>
      </c>
      <c r="U6" s="19">
        <f t="shared" si="0"/>
        <v>8563717</v>
      </c>
      <c r="V6" s="19">
        <f t="shared" si="0"/>
        <v>2202477</v>
      </c>
      <c r="W6" s="19">
        <f t="shared" si="0"/>
        <v>3196080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/>
      <c r="AB6" s="19"/>
      <c r="AC6" s="19"/>
      <c r="AD6" s="19"/>
    </row>
    <row r="7" spans="1:30" ht="13.5" thickBot="1">
      <c r="A7" s="20"/>
      <c r="B7" s="6"/>
      <c r="C7" s="6"/>
      <c r="D7" s="6"/>
      <c r="E7" s="6"/>
      <c r="F7" s="6"/>
      <c r="G7" s="21"/>
      <c r="H7" s="6" t="s">
        <v>6</v>
      </c>
      <c r="I7" s="6" t="s">
        <v>6</v>
      </c>
      <c r="J7" s="6"/>
      <c r="K7" s="6"/>
      <c r="L7" s="6"/>
      <c r="M7" s="22" t="s">
        <v>6</v>
      </c>
      <c r="N7" s="23" t="s">
        <v>6</v>
      </c>
      <c r="O7" s="6" t="s">
        <v>6</v>
      </c>
      <c r="P7" s="6" t="s">
        <v>6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6</v>
      </c>
      <c r="X7" s="6" t="s">
        <v>6</v>
      </c>
      <c r="Y7" s="6" t="s">
        <v>6</v>
      </c>
      <c r="Z7" s="6" t="s">
        <v>6</v>
      </c>
      <c r="AA7" s="21"/>
      <c r="AB7" s="21"/>
      <c r="AC7" s="21"/>
      <c r="AD7" s="21"/>
    </row>
    <row r="8" spans="1:30" ht="66.75" customHeight="1" thickBot="1">
      <c r="A8" s="156" t="s">
        <v>7</v>
      </c>
      <c r="B8" s="156" t="s">
        <v>8</v>
      </c>
      <c r="C8" s="157" t="s">
        <v>9</v>
      </c>
      <c r="D8" s="158" t="s">
        <v>10</v>
      </c>
      <c r="E8" s="156" t="s">
        <v>11</v>
      </c>
      <c r="F8" s="156"/>
      <c r="G8" s="156" t="s">
        <v>12</v>
      </c>
      <c r="H8" s="156" t="s">
        <v>13</v>
      </c>
      <c r="I8" s="159" t="s">
        <v>14</v>
      </c>
      <c r="J8" s="27">
        <v>2012</v>
      </c>
      <c r="K8" s="27">
        <v>2013</v>
      </c>
      <c r="L8" s="27">
        <v>2014</v>
      </c>
      <c r="M8" s="27" t="s">
        <v>15</v>
      </c>
      <c r="N8" s="27" t="s">
        <v>16</v>
      </c>
      <c r="O8" s="27" t="s">
        <v>17</v>
      </c>
      <c r="P8" s="27" t="s">
        <v>18</v>
      </c>
      <c r="Q8" s="27" t="s">
        <v>19</v>
      </c>
      <c r="R8" s="27" t="s">
        <v>20</v>
      </c>
      <c r="S8" s="27" t="s">
        <v>21</v>
      </c>
      <c r="T8" s="27" t="s">
        <v>22</v>
      </c>
      <c r="U8" s="24" t="s">
        <v>23</v>
      </c>
      <c r="V8" s="27" t="s">
        <v>24</v>
      </c>
      <c r="W8" s="159" t="s">
        <v>25</v>
      </c>
      <c r="X8" s="156" t="s">
        <v>26</v>
      </c>
      <c r="Y8" s="156" t="s">
        <v>27</v>
      </c>
      <c r="Z8" s="159" t="s">
        <v>28</v>
      </c>
      <c r="AA8" s="156" t="s">
        <v>29</v>
      </c>
      <c r="AB8" s="159" t="s">
        <v>30</v>
      </c>
      <c r="AC8" s="158" t="s">
        <v>31</v>
      </c>
      <c r="AD8" s="159" t="s">
        <v>32</v>
      </c>
    </row>
    <row r="9" spans="1:31" ht="18" customHeight="1" thickBot="1">
      <c r="A9" s="28"/>
      <c r="B9" s="29"/>
      <c r="C9" s="30"/>
      <c r="D9" s="30"/>
      <c r="E9" s="31"/>
      <c r="F9" s="160"/>
      <c r="G9" s="161" t="s">
        <v>216</v>
      </c>
      <c r="H9" s="34"/>
      <c r="I9" s="35"/>
      <c r="J9" s="35"/>
      <c r="K9" s="35"/>
      <c r="L9" s="35"/>
      <c r="M9" s="36"/>
      <c r="N9" s="37"/>
      <c r="O9" s="37"/>
      <c r="P9" s="38"/>
      <c r="Q9" s="39"/>
      <c r="R9" s="40"/>
      <c r="S9" s="39"/>
      <c r="T9" s="38"/>
      <c r="U9" s="35"/>
      <c r="V9" s="36"/>
      <c r="W9" s="40"/>
      <c r="X9" s="39"/>
      <c r="Y9" s="38"/>
      <c r="Z9" s="41"/>
      <c r="AA9" s="42"/>
      <c r="AB9" s="43"/>
      <c r="AC9" s="44"/>
      <c r="AD9" s="45"/>
      <c r="AE9"/>
    </row>
    <row r="10" spans="1:30" ht="18" customHeight="1" thickBot="1">
      <c r="A10" s="162">
        <v>5003110001</v>
      </c>
      <c r="B10" s="97">
        <v>50</v>
      </c>
      <c r="C10" s="98" t="s">
        <v>217</v>
      </c>
      <c r="D10" s="98" t="s">
        <v>35</v>
      </c>
      <c r="E10" s="98"/>
      <c r="F10" s="163">
        <v>1</v>
      </c>
      <c r="G10" s="125" t="s">
        <v>218</v>
      </c>
      <c r="H10" s="164">
        <v>7500000</v>
      </c>
      <c r="I10" s="74"/>
      <c r="J10" s="184">
        <f>SUM(M10,N10,S10,V10,X10)</f>
        <v>7500000</v>
      </c>
      <c r="K10" s="184">
        <f>SUM(O10,P10,T10,W10,Y10)</f>
        <v>7500000</v>
      </c>
      <c r="L10" s="184">
        <f>SUM(Q10,R10,U10,Z10)</f>
        <v>7600000</v>
      </c>
      <c r="M10" s="53">
        <v>7500000</v>
      </c>
      <c r="N10" s="54">
        <v>0</v>
      </c>
      <c r="O10" s="55">
        <v>7500000</v>
      </c>
      <c r="P10" s="54">
        <v>0</v>
      </c>
      <c r="Q10" s="56">
        <v>7600000</v>
      </c>
      <c r="R10" s="165">
        <v>0</v>
      </c>
      <c r="S10" s="166">
        <v>0</v>
      </c>
      <c r="T10" s="167">
        <v>0</v>
      </c>
      <c r="U10" s="168">
        <v>0</v>
      </c>
      <c r="V10" s="169">
        <v>0</v>
      </c>
      <c r="W10" s="170">
        <v>0</v>
      </c>
      <c r="X10" s="171">
        <v>0</v>
      </c>
      <c r="Y10" s="167">
        <v>0</v>
      </c>
      <c r="Z10" s="172">
        <v>0</v>
      </c>
      <c r="AA10" s="173" t="s">
        <v>80</v>
      </c>
      <c r="AB10" s="174" t="s">
        <v>61</v>
      </c>
      <c r="AC10" s="89" t="s">
        <v>40</v>
      </c>
      <c r="AD10" s="175" t="s">
        <v>219</v>
      </c>
    </row>
    <row r="11" spans="1:31" ht="18" customHeight="1" thickBot="1">
      <c r="A11" s="28"/>
      <c r="B11" s="29"/>
      <c r="C11" s="30"/>
      <c r="D11" s="30"/>
      <c r="E11" s="31"/>
      <c r="F11" s="160"/>
      <c r="G11" s="161" t="s">
        <v>123</v>
      </c>
      <c r="H11" s="34"/>
      <c r="I11" s="35"/>
      <c r="J11" s="35"/>
      <c r="K11" s="35"/>
      <c r="L11" s="35"/>
      <c r="M11" s="36"/>
      <c r="N11" s="37"/>
      <c r="O11" s="37"/>
      <c r="P11" s="38"/>
      <c r="Q11" s="39"/>
      <c r="R11" s="40"/>
      <c r="S11" s="39"/>
      <c r="T11" s="38"/>
      <c r="U11" s="35"/>
      <c r="V11" s="36"/>
      <c r="W11" s="40"/>
      <c r="X11" s="39"/>
      <c r="Y11" s="38"/>
      <c r="Z11" s="41"/>
      <c r="AA11" s="42"/>
      <c r="AB11" s="43"/>
      <c r="AC11" s="44"/>
      <c r="AD11" s="45"/>
      <c r="AE11"/>
    </row>
    <row r="12" spans="1:30" ht="18" customHeight="1">
      <c r="A12" s="69">
        <v>3273203000</v>
      </c>
      <c r="B12" s="97">
        <v>60</v>
      </c>
      <c r="C12" s="98" t="s">
        <v>217</v>
      </c>
      <c r="D12" s="98" t="s">
        <v>124</v>
      </c>
      <c r="E12" s="71"/>
      <c r="F12" s="72">
        <v>2</v>
      </c>
      <c r="G12" s="125" t="s">
        <v>220</v>
      </c>
      <c r="H12" s="176">
        <v>45000</v>
      </c>
      <c r="I12" s="74"/>
      <c r="J12" s="74">
        <f aca="true" t="shared" si="1" ref="J12:J74">SUM(M12,N12,S12,V12,X12)</f>
        <v>45000</v>
      </c>
      <c r="K12" s="74">
        <f aca="true" t="shared" si="2" ref="K12:K74">SUM(O12,P12,T12,W12,Y12)</f>
        <v>70000</v>
      </c>
      <c r="L12" s="74">
        <f aca="true" t="shared" si="3" ref="L12:L74">SUM(Q12,R12,U12,Z12)</f>
        <v>80000</v>
      </c>
      <c r="M12" s="75">
        <v>45000</v>
      </c>
      <c r="N12" s="76">
        <v>0</v>
      </c>
      <c r="O12" s="77">
        <v>70000</v>
      </c>
      <c r="P12" s="76">
        <v>0</v>
      </c>
      <c r="Q12" s="78">
        <v>80000</v>
      </c>
      <c r="R12" s="79">
        <v>0</v>
      </c>
      <c r="S12" s="80">
        <v>0</v>
      </c>
      <c r="T12" s="81">
        <v>0</v>
      </c>
      <c r="U12" s="177">
        <v>0</v>
      </c>
      <c r="V12" s="83">
        <v>0</v>
      </c>
      <c r="W12" s="84">
        <v>0</v>
      </c>
      <c r="X12" s="85">
        <v>0</v>
      </c>
      <c r="Y12" s="81">
        <v>0</v>
      </c>
      <c r="Z12" s="86">
        <v>0</v>
      </c>
      <c r="AA12" s="87" t="s">
        <v>80</v>
      </c>
      <c r="AB12" s="88" t="s">
        <v>61</v>
      </c>
      <c r="AC12" s="96" t="s">
        <v>40</v>
      </c>
      <c r="AD12" s="90" t="s">
        <v>219</v>
      </c>
    </row>
    <row r="13" spans="1:30" ht="18" customHeight="1">
      <c r="A13" s="69">
        <v>3273204902</v>
      </c>
      <c r="B13" s="70">
        <v>60</v>
      </c>
      <c r="C13" s="98" t="s">
        <v>217</v>
      </c>
      <c r="D13" s="71" t="s">
        <v>124</v>
      </c>
      <c r="E13" s="71"/>
      <c r="F13" s="72">
        <v>2</v>
      </c>
      <c r="G13" s="153" t="s">
        <v>221</v>
      </c>
      <c r="H13" s="176">
        <v>70000</v>
      </c>
      <c r="I13" s="74"/>
      <c r="J13" s="74">
        <f t="shared" si="1"/>
        <v>70000</v>
      </c>
      <c r="K13" s="74">
        <f t="shared" si="2"/>
        <v>60000</v>
      </c>
      <c r="L13" s="74">
        <f t="shared" si="3"/>
        <v>70000</v>
      </c>
      <c r="M13" s="75">
        <v>70000</v>
      </c>
      <c r="N13" s="76">
        <v>0</v>
      </c>
      <c r="O13" s="77">
        <v>60000</v>
      </c>
      <c r="P13" s="76">
        <v>0</v>
      </c>
      <c r="Q13" s="78">
        <v>70000</v>
      </c>
      <c r="R13" s="79">
        <v>0</v>
      </c>
      <c r="S13" s="80">
        <v>0</v>
      </c>
      <c r="T13" s="81">
        <v>0</v>
      </c>
      <c r="U13" s="177">
        <v>0</v>
      </c>
      <c r="V13" s="83">
        <v>0</v>
      </c>
      <c r="W13" s="84">
        <v>0</v>
      </c>
      <c r="X13" s="85">
        <v>0</v>
      </c>
      <c r="Y13" s="81">
        <v>0</v>
      </c>
      <c r="Z13" s="86">
        <v>0</v>
      </c>
      <c r="AA13" s="87" t="s">
        <v>80</v>
      </c>
      <c r="AB13" s="88" t="s">
        <v>61</v>
      </c>
      <c r="AC13" s="89" t="s">
        <v>40</v>
      </c>
      <c r="AD13" s="90" t="s">
        <v>219</v>
      </c>
    </row>
    <row r="14" spans="1:30" ht="18" customHeight="1">
      <c r="A14" s="69">
        <v>3273214993</v>
      </c>
      <c r="B14" s="70">
        <v>60</v>
      </c>
      <c r="C14" s="98" t="s">
        <v>217</v>
      </c>
      <c r="D14" s="71" t="s">
        <v>124</v>
      </c>
      <c r="E14" s="71"/>
      <c r="F14" s="72">
        <v>2</v>
      </c>
      <c r="G14" s="153" t="s">
        <v>132</v>
      </c>
      <c r="H14" s="176">
        <v>678000</v>
      </c>
      <c r="I14" s="74"/>
      <c r="J14" s="74">
        <f t="shared" si="1"/>
        <v>678000</v>
      </c>
      <c r="K14" s="74">
        <f t="shared" si="2"/>
        <v>435000</v>
      </c>
      <c r="L14" s="74">
        <f t="shared" si="3"/>
        <v>450000</v>
      </c>
      <c r="M14" s="75">
        <v>678000</v>
      </c>
      <c r="N14" s="76">
        <v>0</v>
      </c>
      <c r="O14" s="77">
        <v>435000</v>
      </c>
      <c r="P14" s="76">
        <v>0</v>
      </c>
      <c r="Q14" s="78">
        <v>450000</v>
      </c>
      <c r="R14" s="79">
        <v>0</v>
      </c>
      <c r="S14" s="80">
        <v>0</v>
      </c>
      <c r="T14" s="81">
        <v>0</v>
      </c>
      <c r="U14" s="177">
        <v>0</v>
      </c>
      <c r="V14" s="83">
        <v>0</v>
      </c>
      <c r="W14" s="84">
        <v>0</v>
      </c>
      <c r="X14" s="85">
        <v>0</v>
      </c>
      <c r="Y14" s="81">
        <v>0</v>
      </c>
      <c r="Z14" s="86">
        <v>0</v>
      </c>
      <c r="AA14" s="87" t="s">
        <v>80</v>
      </c>
      <c r="AB14" s="88" t="s">
        <v>61</v>
      </c>
      <c r="AC14" s="178" t="s">
        <v>40</v>
      </c>
      <c r="AD14" s="90" t="s">
        <v>219</v>
      </c>
    </row>
    <row r="15" spans="1:30" ht="18" customHeight="1" thickBot="1">
      <c r="A15" s="69">
        <v>3273514800</v>
      </c>
      <c r="B15" s="70">
        <v>60</v>
      </c>
      <c r="C15" s="98" t="s">
        <v>217</v>
      </c>
      <c r="D15" s="71" t="s">
        <v>124</v>
      </c>
      <c r="E15" s="71"/>
      <c r="F15" s="72">
        <v>2</v>
      </c>
      <c r="G15" s="152" t="s">
        <v>222</v>
      </c>
      <c r="H15" s="176">
        <v>418220</v>
      </c>
      <c r="I15" s="74"/>
      <c r="J15" s="74">
        <f t="shared" si="1"/>
        <v>418220</v>
      </c>
      <c r="K15" s="74">
        <f t="shared" si="2"/>
        <v>490000</v>
      </c>
      <c r="L15" s="74">
        <f t="shared" si="3"/>
        <v>600000</v>
      </c>
      <c r="M15" s="75">
        <v>418220</v>
      </c>
      <c r="N15" s="76">
        <v>0</v>
      </c>
      <c r="O15" s="77">
        <v>490000</v>
      </c>
      <c r="P15" s="76">
        <v>0</v>
      </c>
      <c r="Q15" s="78">
        <v>600000</v>
      </c>
      <c r="R15" s="79">
        <v>0</v>
      </c>
      <c r="S15" s="80">
        <v>0</v>
      </c>
      <c r="T15" s="81">
        <v>0</v>
      </c>
      <c r="U15" s="177">
        <v>0</v>
      </c>
      <c r="V15" s="83">
        <v>0</v>
      </c>
      <c r="W15" s="84">
        <v>0</v>
      </c>
      <c r="X15" s="85">
        <v>0</v>
      </c>
      <c r="Y15" s="81">
        <v>0</v>
      </c>
      <c r="Z15" s="86">
        <v>0</v>
      </c>
      <c r="AA15" s="87" t="s">
        <v>80</v>
      </c>
      <c r="AB15" s="88" t="s">
        <v>61</v>
      </c>
      <c r="AC15" s="93" t="s">
        <v>40</v>
      </c>
      <c r="AD15" s="90" t="s">
        <v>219</v>
      </c>
    </row>
    <row r="16" spans="1:30" ht="18" customHeight="1" thickBot="1">
      <c r="A16" s="28"/>
      <c r="B16" s="29"/>
      <c r="C16" s="30"/>
      <c r="D16" s="30"/>
      <c r="E16" s="31"/>
      <c r="F16" s="160"/>
      <c r="G16" s="161" t="s">
        <v>133</v>
      </c>
      <c r="H16" s="34"/>
      <c r="I16" s="35"/>
      <c r="J16" s="35"/>
      <c r="K16" s="35"/>
      <c r="L16" s="35"/>
      <c r="M16" s="36"/>
      <c r="N16" s="37"/>
      <c r="O16" s="37"/>
      <c r="P16" s="38"/>
      <c r="Q16" s="39"/>
      <c r="R16" s="40"/>
      <c r="S16" s="39"/>
      <c r="T16" s="38"/>
      <c r="U16" s="35"/>
      <c r="V16" s="36"/>
      <c r="W16" s="40"/>
      <c r="X16" s="39"/>
      <c r="Y16" s="38"/>
      <c r="Z16" s="41"/>
      <c r="AA16" s="42"/>
      <c r="AB16" s="43"/>
      <c r="AC16" s="44"/>
      <c r="AD16" s="45"/>
    </row>
    <row r="17" spans="1:30" ht="25.5">
      <c r="A17" s="69">
        <v>3273215211</v>
      </c>
      <c r="B17" s="70">
        <v>60</v>
      </c>
      <c r="C17" s="98" t="s">
        <v>217</v>
      </c>
      <c r="D17" s="71" t="s">
        <v>64</v>
      </c>
      <c r="E17" s="71" t="s">
        <v>134</v>
      </c>
      <c r="F17" s="72">
        <v>3</v>
      </c>
      <c r="G17" s="152" t="s">
        <v>223</v>
      </c>
      <c r="H17" s="176">
        <v>3049435</v>
      </c>
      <c r="I17" s="74">
        <v>3013539</v>
      </c>
      <c r="J17" s="74">
        <f t="shared" si="1"/>
        <v>35896</v>
      </c>
      <c r="K17" s="74">
        <f t="shared" si="2"/>
        <v>0</v>
      </c>
      <c r="L17" s="74">
        <f t="shared" si="3"/>
        <v>0</v>
      </c>
      <c r="M17" s="75">
        <v>35896</v>
      </c>
      <c r="N17" s="76">
        <v>0</v>
      </c>
      <c r="O17" s="77">
        <v>0</v>
      </c>
      <c r="P17" s="76">
        <v>0</v>
      </c>
      <c r="Q17" s="78">
        <v>0</v>
      </c>
      <c r="R17" s="79">
        <v>0</v>
      </c>
      <c r="S17" s="80">
        <v>0</v>
      </c>
      <c r="T17" s="81">
        <v>0</v>
      </c>
      <c r="U17" s="177">
        <v>0</v>
      </c>
      <c r="V17" s="83">
        <v>0</v>
      </c>
      <c r="W17" s="84">
        <v>0</v>
      </c>
      <c r="X17" s="85">
        <v>0</v>
      </c>
      <c r="Y17" s="81">
        <v>0</v>
      </c>
      <c r="Z17" s="86">
        <v>0</v>
      </c>
      <c r="AA17" s="87" t="s">
        <v>107</v>
      </c>
      <c r="AB17" s="88" t="s">
        <v>224</v>
      </c>
      <c r="AC17" s="96" t="s">
        <v>115</v>
      </c>
      <c r="AD17" s="90" t="s">
        <v>219</v>
      </c>
    </row>
    <row r="18" spans="1:30" ht="18" customHeight="1">
      <c r="A18" s="69">
        <v>5003510002</v>
      </c>
      <c r="B18" s="70">
        <v>60</v>
      </c>
      <c r="C18" s="98" t="s">
        <v>217</v>
      </c>
      <c r="D18" s="71" t="s">
        <v>225</v>
      </c>
      <c r="E18" s="71" t="s">
        <v>134</v>
      </c>
      <c r="F18" s="72">
        <v>3</v>
      </c>
      <c r="G18" s="152" t="s">
        <v>226</v>
      </c>
      <c r="H18" s="176">
        <v>162780</v>
      </c>
      <c r="I18" s="74">
        <v>61439</v>
      </c>
      <c r="J18" s="74">
        <f t="shared" si="1"/>
        <v>101341</v>
      </c>
      <c r="K18" s="74">
        <f t="shared" si="2"/>
        <v>0</v>
      </c>
      <c r="L18" s="74">
        <f t="shared" si="3"/>
        <v>0</v>
      </c>
      <c r="M18" s="75">
        <v>5604</v>
      </c>
      <c r="N18" s="76">
        <v>35902</v>
      </c>
      <c r="O18" s="77">
        <v>0</v>
      </c>
      <c r="P18" s="76">
        <v>0</v>
      </c>
      <c r="Q18" s="78">
        <v>0</v>
      </c>
      <c r="R18" s="79">
        <v>0</v>
      </c>
      <c r="S18" s="80">
        <v>59835</v>
      </c>
      <c r="T18" s="81">
        <v>0</v>
      </c>
      <c r="U18" s="177">
        <v>0</v>
      </c>
      <c r="V18" s="83">
        <v>0</v>
      </c>
      <c r="W18" s="84">
        <v>0</v>
      </c>
      <c r="X18" s="85">
        <v>0</v>
      </c>
      <c r="Y18" s="81">
        <v>0</v>
      </c>
      <c r="Z18" s="86">
        <v>0</v>
      </c>
      <c r="AA18" s="87" t="s">
        <v>118</v>
      </c>
      <c r="AB18" s="88" t="s">
        <v>61</v>
      </c>
      <c r="AC18" s="96" t="s">
        <v>90</v>
      </c>
      <c r="AD18" s="90" t="s">
        <v>219</v>
      </c>
    </row>
    <row r="19" spans="1:30" ht="18" customHeight="1">
      <c r="A19" s="69">
        <v>5003710001</v>
      </c>
      <c r="B19" s="70">
        <v>60</v>
      </c>
      <c r="C19" s="98" t="s">
        <v>217</v>
      </c>
      <c r="D19" s="71" t="s">
        <v>225</v>
      </c>
      <c r="E19" s="71" t="s">
        <v>134</v>
      </c>
      <c r="F19" s="72">
        <v>3</v>
      </c>
      <c r="G19" s="152" t="s">
        <v>227</v>
      </c>
      <c r="H19" s="176">
        <v>4772100</v>
      </c>
      <c r="I19" s="74">
        <v>3916414</v>
      </c>
      <c r="J19" s="74">
        <f t="shared" si="1"/>
        <v>855686</v>
      </c>
      <c r="K19" s="74">
        <f t="shared" si="2"/>
        <v>0</v>
      </c>
      <c r="L19" s="74">
        <f t="shared" si="3"/>
        <v>0</v>
      </c>
      <c r="M19" s="75">
        <v>67001</v>
      </c>
      <c r="N19" s="76">
        <v>597836</v>
      </c>
      <c r="O19" s="77">
        <v>0</v>
      </c>
      <c r="P19" s="76">
        <v>0</v>
      </c>
      <c r="Q19" s="78">
        <v>0</v>
      </c>
      <c r="R19" s="79">
        <v>0</v>
      </c>
      <c r="S19" s="80">
        <v>190849</v>
      </c>
      <c r="T19" s="81">
        <v>0</v>
      </c>
      <c r="U19" s="177">
        <v>0</v>
      </c>
      <c r="V19" s="83">
        <v>0</v>
      </c>
      <c r="W19" s="84">
        <v>0</v>
      </c>
      <c r="X19" s="85">
        <v>0</v>
      </c>
      <c r="Y19" s="81">
        <v>0</v>
      </c>
      <c r="Z19" s="86">
        <v>0</v>
      </c>
      <c r="AA19" s="87" t="s">
        <v>67</v>
      </c>
      <c r="AB19" s="88" t="s">
        <v>228</v>
      </c>
      <c r="AC19" s="96" t="s">
        <v>40</v>
      </c>
      <c r="AD19" s="90" t="s">
        <v>219</v>
      </c>
    </row>
    <row r="20" spans="1:30" ht="18" customHeight="1">
      <c r="A20" s="69">
        <v>5003720001</v>
      </c>
      <c r="B20" s="70">
        <v>60</v>
      </c>
      <c r="C20" s="98" t="s">
        <v>217</v>
      </c>
      <c r="D20" s="71" t="s">
        <v>229</v>
      </c>
      <c r="E20" s="71" t="s">
        <v>182</v>
      </c>
      <c r="F20" s="72">
        <v>3</v>
      </c>
      <c r="G20" s="152" t="s">
        <v>230</v>
      </c>
      <c r="H20" s="176">
        <v>980263</v>
      </c>
      <c r="I20" s="74">
        <v>447819</v>
      </c>
      <c r="J20" s="74">
        <f t="shared" si="1"/>
        <v>269572</v>
      </c>
      <c r="K20" s="74">
        <f t="shared" si="2"/>
        <v>262872</v>
      </c>
      <c r="L20" s="74">
        <f t="shared" si="3"/>
        <v>0</v>
      </c>
      <c r="M20" s="75">
        <v>269572</v>
      </c>
      <c r="N20" s="76">
        <v>0</v>
      </c>
      <c r="O20" s="77">
        <v>262872</v>
      </c>
      <c r="P20" s="76">
        <v>0</v>
      </c>
      <c r="Q20" s="78">
        <v>0</v>
      </c>
      <c r="R20" s="79">
        <v>0</v>
      </c>
      <c r="S20" s="80">
        <v>0</v>
      </c>
      <c r="T20" s="81">
        <v>0</v>
      </c>
      <c r="U20" s="177">
        <v>0</v>
      </c>
      <c r="V20" s="83">
        <v>0</v>
      </c>
      <c r="W20" s="84">
        <v>0</v>
      </c>
      <c r="X20" s="85">
        <v>0</v>
      </c>
      <c r="Y20" s="81">
        <v>0</v>
      </c>
      <c r="Z20" s="86">
        <v>0</v>
      </c>
      <c r="AA20" s="87" t="s">
        <v>84</v>
      </c>
      <c r="AB20" s="88" t="s">
        <v>139</v>
      </c>
      <c r="AC20" s="96" t="s">
        <v>40</v>
      </c>
      <c r="AD20" s="90" t="s">
        <v>219</v>
      </c>
    </row>
    <row r="21" spans="1:30" ht="18" customHeight="1">
      <c r="A21" s="69">
        <v>5003720003</v>
      </c>
      <c r="B21" s="70">
        <v>60</v>
      </c>
      <c r="C21" s="98" t="s">
        <v>217</v>
      </c>
      <c r="D21" s="71" t="s">
        <v>231</v>
      </c>
      <c r="E21" s="71" t="s">
        <v>134</v>
      </c>
      <c r="F21" s="72">
        <v>3</v>
      </c>
      <c r="G21" s="152" t="s">
        <v>232</v>
      </c>
      <c r="H21" s="176">
        <v>760000</v>
      </c>
      <c r="I21" s="74">
        <v>35686</v>
      </c>
      <c r="J21" s="74">
        <f t="shared" si="1"/>
        <v>362157</v>
      </c>
      <c r="K21" s="74">
        <f t="shared" si="2"/>
        <v>362157</v>
      </c>
      <c r="L21" s="74">
        <f t="shared" si="3"/>
        <v>0</v>
      </c>
      <c r="M21" s="75">
        <v>30157</v>
      </c>
      <c r="N21" s="76">
        <v>0</v>
      </c>
      <c r="O21" s="77">
        <v>30157</v>
      </c>
      <c r="P21" s="76">
        <v>0</v>
      </c>
      <c r="Q21" s="78">
        <v>0</v>
      </c>
      <c r="R21" s="79">
        <v>0</v>
      </c>
      <c r="S21" s="80">
        <v>282200</v>
      </c>
      <c r="T21" s="81">
        <v>282200</v>
      </c>
      <c r="U21" s="177">
        <v>0</v>
      </c>
      <c r="V21" s="83">
        <v>49800</v>
      </c>
      <c r="W21" s="84">
        <v>49800</v>
      </c>
      <c r="X21" s="85">
        <v>0</v>
      </c>
      <c r="Y21" s="81">
        <v>0</v>
      </c>
      <c r="Z21" s="86">
        <v>0</v>
      </c>
      <c r="AA21" s="87" t="s">
        <v>233</v>
      </c>
      <c r="AB21" s="88" t="s">
        <v>234</v>
      </c>
      <c r="AC21" s="96" t="s">
        <v>40</v>
      </c>
      <c r="AD21" s="90" t="s">
        <v>219</v>
      </c>
    </row>
    <row r="22" spans="1:30" ht="18" customHeight="1">
      <c r="A22" s="69">
        <v>5003720009</v>
      </c>
      <c r="B22" s="70">
        <v>60</v>
      </c>
      <c r="C22" s="98" t="s">
        <v>217</v>
      </c>
      <c r="D22" s="71" t="s">
        <v>64</v>
      </c>
      <c r="E22" s="71" t="s">
        <v>134</v>
      </c>
      <c r="F22" s="72">
        <v>3</v>
      </c>
      <c r="G22" s="152" t="s">
        <v>235</v>
      </c>
      <c r="H22" s="176">
        <v>223000</v>
      </c>
      <c r="I22" s="74">
        <v>203719</v>
      </c>
      <c r="J22" s="74">
        <f t="shared" si="1"/>
        <v>19281</v>
      </c>
      <c r="K22" s="74">
        <f t="shared" si="2"/>
        <v>0</v>
      </c>
      <c r="L22" s="74">
        <f t="shared" si="3"/>
        <v>0</v>
      </c>
      <c r="M22" s="75">
        <v>19281</v>
      </c>
      <c r="N22" s="76">
        <v>0</v>
      </c>
      <c r="O22" s="77">
        <v>0</v>
      </c>
      <c r="P22" s="76">
        <v>0</v>
      </c>
      <c r="Q22" s="78">
        <v>0</v>
      </c>
      <c r="R22" s="79">
        <v>0</v>
      </c>
      <c r="S22" s="80">
        <v>0</v>
      </c>
      <c r="T22" s="81">
        <v>0</v>
      </c>
      <c r="U22" s="177">
        <v>0</v>
      </c>
      <c r="V22" s="83">
        <v>0</v>
      </c>
      <c r="W22" s="84">
        <v>0</v>
      </c>
      <c r="X22" s="85">
        <v>0</v>
      </c>
      <c r="Y22" s="81">
        <v>0</v>
      </c>
      <c r="Z22" s="86">
        <v>0</v>
      </c>
      <c r="AA22" s="87" t="s">
        <v>236</v>
      </c>
      <c r="AB22" s="88" t="s">
        <v>39</v>
      </c>
      <c r="AC22" s="96" t="s">
        <v>40</v>
      </c>
      <c r="AD22" s="90" t="s">
        <v>219</v>
      </c>
    </row>
    <row r="23" spans="1:30" ht="18" customHeight="1">
      <c r="A23" s="69">
        <v>5213510002</v>
      </c>
      <c r="B23" s="70">
        <v>60</v>
      </c>
      <c r="C23" s="98" t="s">
        <v>217</v>
      </c>
      <c r="D23" s="71" t="s">
        <v>225</v>
      </c>
      <c r="E23" s="71" t="s">
        <v>134</v>
      </c>
      <c r="F23" s="72">
        <v>3</v>
      </c>
      <c r="G23" s="152" t="s">
        <v>237</v>
      </c>
      <c r="H23" s="176">
        <v>256856</v>
      </c>
      <c r="I23" s="74">
        <v>84833</v>
      </c>
      <c r="J23" s="74">
        <f t="shared" si="1"/>
        <v>172023</v>
      </c>
      <c r="K23" s="74">
        <f t="shared" si="2"/>
        <v>0</v>
      </c>
      <c r="L23" s="74">
        <f t="shared" si="3"/>
        <v>0</v>
      </c>
      <c r="M23" s="75">
        <v>19086</v>
      </c>
      <c r="N23" s="76">
        <v>31755</v>
      </c>
      <c r="O23" s="77">
        <v>0</v>
      </c>
      <c r="P23" s="76">
        <v>0</v>
      </c>
      <c r="Q23" s="78">
        <v>0</v>
      </c>
      <c r="R23" s="79">
        <v>0</v>
      </c>
      <c r="S23" s="80">
        <v>121182</v>
      </c>
      <c r="T23" s="81">
        <v>0</v>
      </c>
      <c r="U23" s="177">
        <v>0</v>
      </c>
      <c r="V23" s="83">
        <v>0</v>
      </c>
      <c r="W23" s="84">
        <v>0</v>
      </c>
      <c r="X23" s="85">
        <v>0</v>
      </c>
      <c r="Y23" s="81">
        <v>0</v>
      </c>
      <c r="Z23" s="86">
        <v>0</v>
      </c>
      <c r="AA23" s="87" t="s">
        <v>238</v>
      </c>
      <c r="AB23" s="88" t="s">
        <v>61</v>
      </c>
      <c r="AC23" s="96" t="s">
        <v>69</v>
      </c>
      <c r="AD23" s="90" t="s">
        <v>219</v>
      </c>
    </row>
    <row r="24" spans="1:30" ht="18" customHeight="1">
      <c r="A24" s="69">
        <v>5213510004</v>
      </c>
      <c r="B24" s="70">
        <v>60</v>
      </c>
      <c r="C24" s="98" t="s">
        <v>217</v>
      </c>
      <c r="D24" s="71" t="s">
        <v>64</v>
      </c>
      <c r="E24" s="71" t="s">
        <v>134</v>
      </c>
      <c r="F24" s="72">
        <v>3</v>
      </c>
      <c r="G24" s="152" t="s">
        <v>239</v>
      </c>
      <c r="H24" s="176">
        <v>249199</v>
      </c>
      <c r="I24" s="74">
        <v>51327</v>
      </c>
      <c r="J24" s="74">
        <f t="shared" si="1"/>
        <v>97872</v>
      </c>
      <c r="K24" s="74">
        <f t="shared" si="2"/>
        <v>100000</v>
      </c>
      <c r="L24" s="74">
        <f t="shared" si="3"/>
        <v>0</v>
      </c>
      <c r="M24" s="75">
        <v>97872</v>
      </c>
      <c r="N24" s="76">
        <v>0</v>
      </c>
      <c r="O24" s="77">
        <v>100000</v>
      </c>
      <c r="P24" s="76">
        <v>0</v>
      </c>
      <c r="Q24" s="78">
        <v>0</v>
      </c>
      <c r="R24" s="79">
        <v>0</v>
      </c>
      <c r="S24" s="80">
        <v>0</v>
      </c>
      <c r="T24" s="81">
        <v>0</v>
      </c>
      <c r="U24" s="177">
        <v>0</v>
      </c>
      <c r="V24" s="83">
        <v>0</v>
      </c>
      <c r="W24" s="84">
        <v>0</v>
      </c>
      <c r="X24" s="85">
        <v>0</v>
      </c>
      <c r="Y24" s="81">
        <v>0</v>
      </c>
      <c r="Z24" s="86">
        <v>0</v>
      </c>
      <c r="AA24" s="87" t="s">
        <v>233</v>
      </c>
      <c r="AB24" s="88" t="s">
        <v>61</v>
      </c>
      <c r="AC24" s="96" t="s">
        <v>40</v>
      </c>
      <c r="AD24" s="90" t="s">
        <v>219</v>
      </c>
    </row>
    <row r="25" spans="1:30" ht="18" customHeight="1">
      <c r="A25" s="69">
        <v>5213520007</v>
      </c>
      <c r="B25" s="70">
        <v>60</v>
      </c>
      <c r="C25" s="98" t="s">
        <v>217</v>
      </c>
      <c r="D25" s="71" t="s">
        <v>240</v>
      </c>
      <c r="E25" s="71" t="s">
        <v>134</v>
      </c>
      <c r="F25" s="72">
        <v>3</v>
      </c>
      <c r="G25" s="152" t="s">
        <v>241</v>
      </c>
      <c r="H25" s="176">
        <v>228684</v>
      </c>
      <c r="I25" s="74">
        <v>186968</v>
      </c>
      <c r="J25" s="74">
        <f t="shared" si="1"/>
        <v>37815</v>
      </c>
      <c r="K25" s="74">
        <f t="shared" si="2"/>
        <v>3901</v>
      </c>
      <c r="L25" s="74">
        <f t="shared" si="3"/>
        <v>0</v>
      </c>
      <c r="M25" s="75">
        <v>245</v>
      </c>
      <c r="N25" s="76">
        <v>0</v>
      </c>
      <c r="O25" s="77">
        <v>0</v>
      </c>
      <c r="P25" s="76">
        <v>0</v>
      </c>
      <c r="Q25" s="78">
        <v>0</v>
      </c>
      <c r="R25" s="79">
        <v>0</v>
      </c>
      <c r="S25" s="80">
        <v>8380</v>
      </c>
      <c r="T25" s="81">
        <v>0</v>
      </c>
      <c r="U25" s="177">
        <v>0</v>
      </c>
      <c r="V25" s="83">
        <v>29190</v>
      </c>
      <c r="W25" s="84">
        <v>3901</v>
      </c>
      <c r="X25" s="85">
        <v>0</v>
      </c>
      <c r="Y25" s="81">
        <v>0</v>
      </c>
      <c r="Z25" s="86">
        <v>0</v>
      </c>
      <c r="AA25" s="87" t="s">
        <v>118</v>
      </c>
      <c r="AB25" s="88" t="s">
        <v>242</v>
      </c>
      <c r="AC25" s="96" t="s">
        <v>69</v>
      </c>
      <c r="AD25" s="90" t="s">
        <v>219</v>
      </c>
    </row>
    <row r="26" spans="1:30" ht="18" customHeight="1">
      <c r="A26" s="69">
        <v>5213530003</v>
      </c>
      <c r="B26" s="70">
        <v>60</v>
      </c>
      <c r="C26" s="98" t="s">
        <v>217</v>
      </c>
      <c r="D26" s="71" t="s">
        <v>240</v>
      </c>
      <c r="E26" s="71" t="s">
        <v>134</v>
      </c>
      <c r="F26" s="72">
        <v>3</v>
      </c>
      <c r="G26" s="152" t="s">
        <v>243</v>
      </c>
      <c r="H26" s="176">
        <v>65200</v>
      </c>
      <c r="I26" s="74">
        <v>24839</v>
      </c>
      <c r="J26" s="74">
        <f t="shared" si="1"/>
        <v>40361</v>
      </c>
      <c r="K26" s="74">
        <f t="shared" si="2"/>
        <v>0</v>
      </c>
      <c r="L26" s="74">
        <f t="shared" si="3"/>
        <v>0</v>
      </c>
      <c r="M26" s="75">
        <v>984</v>
      </c>
      <c r="N26" s="76">
        <v>10348</v>
      </c>
      <c r="O26" s="77">
        <v>0</v>
      </c>
      <c r="P26" s="76">
        <v>0</v>
      </c>
      <c r="Q26" s="78">
        <v>0</v>
      </c>
      <c r="R26" s="79">
        <v>0</v>
      </c>
      <c r="S26" s="80">
        <v>29029</v>
      </c>
      <c r="T26" s="81">
        <v>0</v>
      </c>
      <c r="U26" s="177">
        <v>0</v>
      </c>
      <c r="V26" s="83">
        <v>0</v>
      </c>
      <c r="W26" s="84">
        <v>0</v>
      </c>
      <c r="X26" s="85">
        <v>0</v>
      </c>
      <c r="Y26" s="81">
        <v>0</v>
      </c>
      <c r="Z26" s="86">
        <v>0</v>
      </c>
      <c r="AA26" s="87" t="s">
        <v>73</v>
      </c>
      <c r="AB26" s="88" t="s">
        <v>61</v>
      </c>
      <c r="AC26" s="96" t="s">
        <v>69</v>
      </c>
      <c r="AD26" s="90" t="s">
        <v>219</v>
      </c>
    </row>
    <row r="27" spans="1:30" ht="18" customHeight="1">
      <c r="A27" s="69">
        <v>5213710001</v>
      </c>
      <c r="B27" s="70">
        <v>60</v>
      </c>
      <c r="C27" s="98" t="s">
        <v>217</v>
      </c>
      <c r="D27" s="71" t="s">
        <v>225</v>
      </c>
      <c r="E27" s="71" t="s">
        <v>134</v>
      </c>
      <c r="F27" s="72">
        <v>3</v>
      </c>
      <c r="G27" s="152" t="s">
        <v>244</v>
      </c>
      <c r="H27" s="176">
        <v>6554200</v>
      </c>
      <c r="I27" s="74">
        <v>3959841</v>
      </c>
      <c r="J27" s="74">
        <f t="shared" si="1"/>
        <v>1129972</v>
      </c>
      <c r="K27" s="74">
        <f t="shared" si="2"/>
        <v>1464387</v>
      </c>
      <c r="L27" s="74">
        <f t="shared" si="3"/>
        <v>0</v>
      </c>
      <c r="M27" s="75">
        <v>71092</v>
      </c>
      <c r="N27" s="76">
        <v>0</v>
      </c>
      <c r="O27" s="77">
        <v>62509</v>
      </c>
      <c r="P27" s="76">
        <v>0</v>
      </c>
      <c r="Q27" s="78">
        <v>0</v>
      </c>
      <c r="R27" s="79">
        <v>0</v>
      </c>
      <c r="S27" s="80">
        <v>886723</v>
      </c>
      <c r="T27" s="81">
        <v>352550</v>
      </c>
      <c r="U27" s="177">
        <v>0</v>
      </c>
      <c r="V27" s="83">
        <v>172157</v>
      </c>
      <c r="W27" s="84">
        <v>1049328</v>
      </c>
      <c r="X27" s="85">
        <v>0</v>
      </c>
      <c r="Y27" s="81">
        <v>0</v>
      </c>
      <c r="Z27" s="86">
        <v>0</v>
      </c>
      <c r="AA27" s="87" t="s">
        <v>245</v>
      </c>
      <c r="AB27" s="88" t="s">
        <v>176</v>
      </c>
      <c r="AC27" s="96" t="s">
        <v>69</v>
      </c>
      <c r="AD27" s="90" t="s">
        <v>219</v>
      </c>
    </row>
    <row r="28" spans="1:30" ht="18" customHeight="1">
      <c r="A28" s="69">
        <v>5313510002</v>
      </c>
      <c r="B28" s="70">
        <v>60</v>
      </c>
      <c r="C28" s="98" t="s">
        <v>217</v>
      </c>
      <c r="D28" s="71" t="s">
        <v>225</v>
      </c>
      <c r="E28" s="71" t="s">
        <v>134</v>
      </c>
      <c r="F28" s="72">
        <v>3</v>
      </c>
      <c r="G28" s="152" t="s">
        <v>246</v>
      </c>
      <c r="H28" s="176">
        <v>1011900</v>
      </c>
      <c r="I28" s="74">
        <v>368071</v>
      </c>
      <c r="J28" s="74">
        <f t="shared" si="1"/>
        <v>275990</v>
      </c>
      <c r="K28" s="74">
        <f t="shared" si="2"/>
        <v>245408</v>
      </c>
      <c r="L28" s="74">
        <f t="shared" si="3"/>
        <v>122431</v>
      </c>
      <c r="M28" s="75">
        <v>13277</v>
      </c>
      <c r="N28" s="76">
        <v>0</v>
      </c>
      <c r="O28" s="77">
        <v>9786</v>
      </c>
      <c r="P28" s="76">
        <v>0</v>
      </c>
      <c r="Q28" s="78">
        <v>5199</v>
      </c>
      <c r="R28" s="79">
        <v>117232</v>
      </c>
      <c r="S28" s="80">
        <v>223306</v>
      </c>
      <c r="T28" s="81">
        <v>179098</v>
      </c>
      <c r="U28" s="177">
        <v>0</v>
      </c>
      <c r="V28" s="83">
        <v>39407</v>
      </c>
      <c r="W28" s="84">
        <v>56524</v>
      </c>
      <c r="X28" s="85">
        <v>0</v>
      </c>
      <c r="Y28" s="81">
        <v>0</v>
      </c>
      <c r="Z28" s="86">
        <v>0</v>
      </c>
      <c r="AA28" s="87" t="s">
        <v>247</v>
      </c>
      <c r="AB28" s="88" t="s">
        <v>185</v>
      </c>
      <c r="AC28" s="96" t="s">
        <v>97</v>
      </c>
      <c r="AD28" s="90" t="s">
        <v>219</v>
      </c>
    </row>
    <row r="29" spans="1:30" ht="12.75">
      <c r="A29" s="69">
        <v>5313710002</v>
      </c>
      <c r="B29" s="70">
        <v>60</v>
      </c>
      <c r="C29" s="98" t="s">
        <v>217</v>
      </c>
      <c r="D29" s="71" t="s">
        <v>225</v>
      </c>
      <c r="E29" s="71" t="s">
        <v>134</v>
      </c>
      <c r="F29" s="72">
        <v>3</v>
      </c>
      <c r="G29" s="152" t="s">
        <v>248</v>
      </c>
      <c r="H29" s="176">
        <v>2259900</v>
      </c>
      <c r="I29" s="74">
        <v>168059</v>
      </c>
      <c r="J29" s="74">
        <f t="shared" si="1"/>
        <v>776326</v>
      </c>
      <c r="K29" s="74">
        <f t="shared" si="2"/>
        <v>849640</v>
      </c>
      <c r="L29" s="74">
        <f t="shared" si="3"/>
        <v>465875</v>
      </c>
      <c r="M29" s="75">
        <v>85838</v>
      </c>
      <c r="N29" s="76">
        <v>0</v>
      </c>
      <c r="O29" s="77">
        <v>252959</v>
      </c>
      <c r="P29" s="76">
        <v>0</v>
      </c>
      <c r="Q29" s="78">
        <v>55793</v>
      </c>
      <c r="R29" s="79">
        <v>286382</v>
      </c>
      <c r="S29" s="80">
        <v>586915</v>
      </c>
      <c r="T29" s="81">
        <v>492386</v>
      </c>
      <c r="U29" s="177">
        <v>123700</v>
      </c>
      <c r="V29" s="83">
        <v>103573</v>
      </c>
      <c r="W29" s="84">
        <v>104295</v>
      </c>
      <c r="X29" s="85">
        <v>0</v>
      </c>
      <c r="Y29" s="81">
        <v>0</v>
      </c>
      <c r="Z29" s="86">
        <v>0</v>
      </c>
      <c r="AA29" s="87" t="s">
        <v>238</v>
      </c>
      <c r="AB29" s="88" t="s">
        <v>157</v>
      </c>
      <c r="AC29" s="96" t="s">
        <v>97</v>
      </c>
      <c r="AD29" s="90" t="s">
        <v>219</v>
      </c>
    </row>
    <row r="30" spans="1:30" ht="18" customHeight="1">
      <c r="A30" s="69">
        <v>5313720001</v>
      </c>
      <c r="B30" s="70">
        <v>60</v>
      </c>
      <c r="C30" s="98" t="s">
        <v>217</v>
      </c>
      <c r="D30" s="71" t="s">
        <v>225</v>
      </c>
      <c r="E30" s="71" t="s">
        <v>134</v>
      </c>
      <c r="F30" s="72">
        <v>3</v>
      </c>
      <c r="G30" s="152" t="s">
        <v>249</v>
      </c>
      <c r="H30" s="176">
        <v>849696</v>
      </c>
      <c r="I30" s="74">
        <v>843835</v>
      </c>
      <c r="J30" s="74">
        <f t="shared" si="1"/>
        <v>5861</v>
      </c>
      <c r="K30" s="74">
        <f t="shared" si="2"/>
        <v>0</v>
      </c>
      <c r="L30" s="74">
        <f t="shared" si="3"/>
        <v>0</v>
      </c>
      <c r="M30" s="75">
        <v>3924</v>
      </c>
      <c r="N30" s="76">
        <v>645</v>
      </c>
      <c r="O30" s="77">
        <v>0</v>
      </c>
      <c r="P30" s="76">
        <v>0</v>
      </c>
      <c r="Q30" s="78">
        <v>0</v>
      </c>
      <c r="R30" s="79">
        <v>0</v>
      </c>
      <c r="S30" s="80">
        <v>1292</v>
      </c>
      <c r="T30" s="81">
        <v>0</v>
      </c>
      <c r="U30" s="177">
        <v>0</v>
      </c>
      <c r="V30" s="83">
        <v>0</v>
      </c>
      <c r="W30" s="84">
        <v>0</v>
      </c>
      <c r="X30" s="85">
        <v>0</v>
      </c>
      <c r="Y30" s="81">
        <v>0</v>
      </c>
      <c r="Z30" s="86">
        <v>0</v>
      </c>
      <c r="AA30" s="87" t="s">
        <v>67</v>
      </c>
      <c r="AB30" s="88" t="s">
        <v>250</v>
      </c>
      <c r="AC30" s="96" t="s">
        <v>97</v>
      </c>
      <c r="AD30" s="90" t="s">
        <v>219</v>
      </c>
    </row>
    <row r="31" spans="1:30" ht="12.75">
      <c r="A31" s="69">
        <v>5323710001</v>
      </c>
      <c r="B31" s="70">
        <v>60</v>
      </c>
      <c r="C31" s="98" t="s">
        <v>217</v>
      </c>
      <c r="D31" s="71" t="s">
        <v>225</v>
      </c>
      <c r="E31" s="71" t="s">
        <v>134</v>
      </c>
      <c r="F31" s="72">
        <v>3</v>
      </c>
      <c r="G31" s="152" t="s">
        <v>251</v>
      </c>
      <c r="H31" s="176">
        <v>8611200</v>
      </c>
      <c r="I31" s="74">
        <v>411732</v>
      </c>
      <c r="J31" s="74">
        <f t="shared" si="1"/>
        <v>2093493</v>
      </c>
      <c r="K31" s="74">
        <f t="shared" si="2"/>
        <v>2093493</v>
      </c>
      <c r="L31" s="74">
        <f t="shared" si="3"/>
        <v>2093492</v>
      </c>
      <c r="M31" s="75">
        <v>174505</v>
      </c>
      <c r="N31" s="76">
        <v>0</v>
      </c>
      <c r="O31" s="77">
        <v>174505</v>
      </c>
      <c r="P31" s="76">
        <v>251172</v>
      </c>
      <c r="Q31" s="78">
        <v>174504</v>
      </c>
      <c r="R31" s="79">
        <v>287848</v>
      </c>
      <c r="S31" s="80">
        <v>1631140</v>
      </c>
      <c r="T31" s="81">
        <v>1631140</v>
      </c>
      <c r="U31" s="177">
        <v>1631140</v>
      </c>
      <c r="V31" s="83">
        <v>287848</v>
      </c>
      <c r="W31" s="84">
        <v>36676</v>
      </c>
      <c r="X31" s="85">
        <v>0</v>
      </c>
      <c r="Y31" s="81">
        <v>0</v>
      </c>
      <c r="Z31" s="86">
        <v>0</v>
      </c>
      <c r="AA31" s="87" t="s">
        <v>38</v>
      </c>
      <c r="AB31" s="88" t="s">
        <v>252</v>
      </c>
      <c r="AC31" s="96" t="s">
        <v>109</v>
      </c>
      <c r="AD31" s="90" t="s">
        <v>219</v>
      </c>
    </row>
    <row r="32" spans="1:30" ht="18" customHeight="1">
      <c r="A32" s="69">
        <v>5323710002</v>
      </c>
      <c r="B32" s="70">
        <v>60</v>
      </c>
      <c r="C32" s="98" t="s">
        <v>217</v>
      </c>
      <c r="D32" s="71" t="s">
        <v>225</v>
      </c>
      <c r="E32" s="71" t="s">
        <v>134</v>
      </c>
      <c r="F32" s="72">
        <v>3</v>
      </c>
      <c r="G32" s="152" t="s">
        <v>253</v>
      </c>
      <c r="H32" s="176">
        <v>4391067</v>
      </c>
      <c r="I32" s="74">
        <v>4183619</v>
      </c>
      <c r="J32" s="74">
        <f t="shared" si="1"/>
        <v>207448</v>
      </c>
      <c r="K32" s="74">
        <f t="shared" si="2"/>
        <v>0</v>
      </c>
      <c r="L32" s="74">
        <f t="shared" si="3"/>
        <v>0</v>
      </c>
      <c r="M32" s="75">
        <v>30981</v>
      </c>
      <c r="N32" s="76">
        <v>47505</v>
      </c>
      <c r="O32" s="77">
        <v>0</v>
      </c>
      <c r="P32" s="76">
        <v>0</v>
      </c>
      <c r="Q32" s="78">
        <v>0</v>
      </c>
      <c r="R32" s="79">
        <v>0</v>
      </c>
      <c r="S32" s="80">
        <v>128962</v>
      </c>
      <c r="T32" s="81">
        <v>0</v>
      </c>
      <c r="U32" s="177">
        <v>0</v>
      </c>
      <c r="V32" s="83">
        <v>0</v>
      </c>
      <c r="W32" s="84">
        <v>0</v>
      </c>
      <c r="X32" s="85">
        <v>0</v>
      </c>
      <c r="Y32" s="81">
        <v>0</v>
      </c>
      <c r="Z32" s="86">
        <v>0</v>
      </c>
      <c r="AA32" s="87" t="s">
        <v>254</v>
      </c>
      <c r="AB32" s="88" t="s">
        <v>255</v>
      </c>
      <c r="AC32" s="89" t="s">
        <v>109</v>
      </c>
      <c r="AD32" s="90" t="s">
        <v>219</v>
      </c>
    </row>
    <row r="33" spans="1:30" ht="18" customHeight="1">
      <c r="A33" s="69">
        <v>5323710003</v>
      </c>
      <c r="B33" s="70">
        <v>60</v>
      </c>
      <c r="C33" s="98" t="s">
        <v>217</v>
      </c>
      <c r="D33" s="71" t="s">
        <v>225</v>
      </c>
      <c r="E33" s="71" t="s">
        <v>134</v>
      </c>
      <c r="F33" s="72">
        <v>3</v>
      </c>
      <c r="G33" s="152" t="s">
        <v>256</v>
      </c>
      <c r="H33" s="176">
        <v>4424200</v>
      </c>
      <c r="I33" s="74">
        <v>3145334</v>
      </c>
      <c r="J33" s="74">
        <f t="shared" si="1"/>
        <v>826653</v>
      </c>
      <c r="K33" s="74">
        <f t="shared" si="2"/>
        <v>452213</v>
      </c>
      <c r="L33" s="74">
        <f t="shared" si="3"/>
        <v>0</v>
      </c>
      <c r="M33" s="75">
        <v>119531</v>
      </c>
      <c r="N33" s="76">
        <v>484266</v>
      </c>
      <c r="O33" s="77">
        <v>76740</v>
      </c>
      <c r="P33" s="76">
        <v>0</v>
      </c>
      <c r="Q33" s="78">
        <v>0</v>
      </c>
      <c r="R33" s="79">
        <v>0</v>
      </c>
      <c r="S33" s="80">
        <v>194491</v>
      </c>
      <c r="T33" s="81">
        <v>274536</v>
      </c>
      <c r="U33" s="177">
        <v>0</v>
      </c>
      <c r="V33" s="83">
        <v>28365</v>
      </c>
      <c r="W33" s="84">
        <v>100937</v>
      </c>
      <c r="X33" s="85">
        <v>0</v>
      </c>
      <c r="Y33" s="81">
        <v>0</v>
      </c>
      <c r="Z33" s="86">
        <v>0</v>
      </c>
      <c r="AA33" s="87" t="s">
        <v>104</v>
      </c>
      <c r="AB33" s="88" t="s">
        <v>257</v>
      </c>
      <c r="AC33" s="96" t="s">
        <v>109</v>
      </c>
      <c r="AD33" s="90" t="s">
        <v>219</v>
      </c>
    </row>
    <row r="34" spans="1:30" ht="18" customHeight="1">
      <c r="A34" s="69">
        <v>5323710004</v>
      </c>
      <c r="B34" s="70">
        <v>60</v>
      </c>
      <c r="C34" s="98" t="s">
        <v>217</v>
      </c>
      <c r="D34" s="71" t="s">
        <v>225</v>
      </c>
      <c r="E34" s="71" t="s">
        <v>134</v>
      </c>
      <c r="F34" s="72">
        <v>3</v>
      </c>
      <c r="G34" s="152" t="s">
        <v>258</v>
      </c>
      <c r="H34" s="176">
        <v>1985600</v>
      </c>
      <c r="I34" s="74">
        <v>589309</v>
      </c>
      <c r="J34" s="74">
        <f t="shared" si="1"/>
        <v>923146</v>
      </c>
      <c r="K34" s="74">
        <f t="shared" si="2"/>
        <v>473145</v>
      </c>
      <c r="L34" s="74">
        <f t="shared" si="3"/>
        <v>0</v>
      </c>
      <c r="M34" s="75">
        <v>29626</v>
      </c>
      <c r="N34" s="76">
        <v>0</v>
      </c>
      <c r="O34" s="77">
        <v>29626</v>
      </c>
      <c r="P34" s="76">
        <v>0</v>
      </c>
      <c r="Q34" s="78">
        <v>0</v>
      </c>
      <c r="R34" s="79">
        <v>0</v>
      </c>
      <c r="S34" s="80">
        <v>743335</v>
      </c>
      <c r="T34" s="81">
        <v>125092</v>
      </c>
      <c r="U34" s="177">
        <v>0</v>
      </c>
      <c r="V34" s="83">
        <v>150185</v>
      </c>
      <c r="W34" s="84">
        <v>318427</v>
      </c>
      <c r="X34" s="85">
        <v>0</v>
      </c>
      <c r="Y34" s="81">
        <v>0</v>
      </c>
      <c r="Z34" s="86">
        <v>0</v>
      </c>
      <c r="AA34" s="87" t="s">
        <v>259</v>
      </c>
      <c r="AB34" s="88" t="s">
        <v>164</v>
      </c>
      <c r="AC34" s="96" t="s">
        <v>109</v>
      </c>
      <c r="AD34" s="90" t="s">
        <v>219</v>
      </c>
    </row>
    <row r="35" spans="1:30" ht="12.75">
      <c r="A35" s="69">
        <v>5413520007</v>
      </c>
      <c r="B35" s="70">
        <v>60</v>
      </c>
      <c r="C35" s="98" t="s">
        <v>217</v>
      </c>
      <c r="D35" s="71" t="s">
        <v>240</v>
      </c>
      <c r="E35" s="71" t="s">
        <v>134</v>
      </c>
      <c r="F35" s="72">
        <v>3</v>
      </c>
      <c r="G35" s="152" t="s">
        <v>260</v>
      </c>
      <c r="H35" s="176">
        <v>124272</v>
      </c>
      <c r="I35" s="74">
        <v>76713</v>
      </c>
      <c r="J35" s="74">
        <f t="shared" si="1"/>
        <v>47559</v>
      </c>
      <c r="K35" s="74">
        <f t="shared" si="2"/>
        <v>0</v>
      </c>
      <c r="L35" s="74">
        <f t="shared" si="3"/>
        <v>0</v>
      </c>
      <c r="M35" s="75">
        <v>1451</v>
      </c>
      <c r="N35" s="76">
        <v>22372</v>
      </c>
      <c r="O35" s="77">
        <v>0</v>
      </c>
      <c r="P35" s="76">
        <v>0</v>
      </c>
      <c r="Q35" s="78">
        <v>0</v>
      </c>
      <c r="R35" s="79">
        <v>0</v>
      </c>
      <c r="S35" s="80">
        <v>23736</v>
      </c>
      <c r="T35" s="81">
        <v>0</v>
      </c>
      <c r="U35" s="177">
        <v>0</v>
      </c>
      <c r="V35" s="83">
        <v>0</v>
      </c>
      <c r="W35" s="84">
        <v>0</v>
      </c>
      <c r="X35" s="85">
        <v>0</v>
      </c>
      <c r="Y35" s="81">
        <v>0</v>
      </c>
      <c r="Z35" s="86">
        <v>0</v>
      </c>
      <c r="AA35" s="87" t="s">
        <v>236</v>
      </c>
      <c r="AB35" s="88" t="s">
        <v>224</v>
      </c>
      <c r="AC35" s="96" t="s">
        <v>102</v>
      </c>
      <c r="AD35" s="90" t="s">
        <v>219</v>
      </c>
    </row>
    <row r="36" spans="1:30" ht="25.5">
      <c r="A36" s="69">
        <v>5423710001</v>
      </c>
      <c r="B36" s="70">
        <v>60</v>
      </c>
      <c r="C36" s="98" t="s">
        <v>217</v>
      </c>
      <c r="D36" s="71" t="s">
        <v>231</v>
      </c>
      <c r="E36" s="71" t="s">
        <v>134</v>
      </c>
      <c r="F36" s="72">
        <v>3</v>
      </c>
      <c r="G36" s="152" t="s">
        <v>261</v>
      </c>
      <c r="H36" s="176">
        <v>365351</v>
      </c>
      <c r="I36" s="74">
        <v>58492</v>
      </c>
      <c r="J36" s="74">
        <f t="shared" si="1"/>
        <v>306859</v>
      </c>
      <c r="K36" s="74">
        <f t="shared" si="2"/>
        <v>0</v>
      </c>
      <c r="L36" s="74">
        <f t="shared" si="3"/>
        <v>0</v>
      </c>
      <c r="M36" s="75">
        <v>28043</v>
      </c>
      <c r="N36" s="76">
        <v>41822</v>
      </c>
      <c r="O36" s="77">
        <v>0</v>
      </c>
      <c r="P36" s="76">
        <v>0</v>
      </c>
      <c r="Q36" s="78">
        <v>0</v>
      </c>
      <c r="R36" s="79">
        <v>0</v>
      </c>
      <c r="S36" s="80">
        <v>236994</v>
      </c>
      <c r="T36" s="81">
        <v>0</v>
      </c>
      <c r="U36" s="177">
        <v>0</v>
      </c>
      <c r="V36" s="83">
        <v>0</v>
      </c>
      <c r="W36" s="84">
        <v>0</v>
      </c>
      <c r="X36" s="85">
        <v>0</v>
      </c>
      <c r="Y36" s="81">
        <v>0</v>
      </c>
      <c r="Z36" s="86">
        <v>0</v>
      </c>
      <c r="AA36" s="87" t="s">
        <v>238</v>
      </c>
      <c r="AB36" s="88" t="s">
        <v>39</v>
      </c>
      <c r="AC36" s="93" t="s">
        <v>144</v>
      </c>
      <c r="AD36" s="90" t="s">
        <v>219</v>
      </c>
    </row>
    <row r="37" spans="1:30" ht="18" customHeight="1">
      <c r="A37" s="69">
        <v>5523520005</v>
      </c>
      <c r="B37" s="70">
        <v>60</v>
      </c>
      <c r="C37" s="98" t="s">
        <v>217</v>
      </c>
      <c r="D37" s="71" t="s">
        <v>240</v>
      </c>
      <c r="E37" s="71" t="s">
        <v>134</v>
      </c>
      <c r="F37" s="72">
        <v>3</v>
      </c>
      <c r="G37" s="152" t="s">
        <v>262</v>
      </c>
      <c r="H37" s="176">
        <v>383424</v>
      </c>
      <c r="I37" s="74">
        <v>132422</v>
      </c>
      <c r="J37" s="74">
        <f t="shared" si="1"/>
        <v>251002</v>
      </c>
      <c r="K37" s="74">
        <f t="shared" si="2"/>
        <v>0</v>
      </c>
      <c r="L37" s="74">
        <f t="shared" si="3"/>
        <v>0</v>
      </c>
      <c r="M37" s="75">
        <v>24495</v>
      </c>
      <c r="N37" s="76">
        <v>49950</v>
      </c>
      <c r="O37" s="77">
        <v>0</v>
      </c>
      <c r="P37" s="76">
        <v>0</v>
      </c>
      <c r="Q37" s="78">
        <v>0</v>
      </c>
      <c r="R37" s="79">
        <v>0</v>
      </c>
      <c r="S37" s="80">
        <v>176557</v>
      </c>
      <c r="T37" s="81">
        <v>0</v>
      </c>
      <c r="U37" s="177">
        <v>0</v>
      </c>
      <c r="V37" s="83">
        <v>0</v>
      </c>
      <c r="W37" s="84">
        <v>0</v>
      </c>
      <c r="X37" s="85">
        <v>0</v>
      </c>
      <c r="Y37" s="81">
        <v>0</v>
      </c>
      <c r="Z37" s="86">
        <v>0</v>
      </c>
      <c r="AA37" s="87" t="s">
        <v>238</v>
      </c>
      <c r="AB37" s="88" t="s">
        <v>61</v>
      </c>
      <c r="AC37" s="96" t="s">
        <v>192</v>
      </c>
      <c r="AD37" s="90" t="s">
        <v>219</v>
      </c>
    </row>
    <row r="38" spans="1:30" ht="12.75">
      <c r="A38" s="69">
        <v>5623510004</v>
      </c>
      <c r="B38" s="70">
        <v>60</v>
      </c>
      <c r="C38" s="98" t="s">
        <v>217</v>
      </c>
      <c r="D38" s="71" t="s">
        <v>225</v>
      </c>
      <c r="E38" s="71" t="s">
        <v>134</v>
      </c>
      <c r="F38" s="72">
        <v>3</v>
      </c>
      <c r="G38" s="152" t="s">
        <v>263</v>
      </c>
      <c r="H38" s="176">
        <v>225464</v>
      </c>
      <c r="I38" s="74">
        <v>19651</v>
      </c>
      <c r="J38" s="74">
        <f t="shared" si="1"/>
        <v>137779</v>
      </c>
      <c r="K38" s="74">
        <f t="shared" si="2"/>
        <v>68034</v>
      </c>
      <c r="L38" s="74">
        <f t="shared" si="3"/>
        <v>0</v>
      </c>
      <c r="M38" s="75">
        <v>2500</v>
      </c>
      <c r="N38" s="76">
        <v>0</v>
      </c>
      <c r="O38" s="77">
        <v>395</v>
      </c>
      <c r="P38" s="76">
        <v>0</v>
      </c>
      <c r="Q38" s="78">
        <v>0</v>
      </c>
      <c r="R38" s="79">
        <v>0</v>
      </c>
      <c r="S38" s="80">
        <v>114987</v>
      </c>
      <c r="T38" s="81">
        <v>27055</v>
      </c>
      <c r="U38" s="177">
        <v>0</v>
      </c>
      <c r="V38" s="83">
        <v>20292</v>
      </c>
      <c r="W38" s="84">
        <v>40584</v>
      </c>
      <c r="X38" s="85">
        <v>0</v>
      </c>
      <c r="Y38" s="81">
        <v>0</v>
      </c>
      <c r="Z38" s="86">
        <v>0</v>
      </c>
      <c r="AA38" s="87" t="s">
        <v>233</v>
      </c>
      <c r="AB38" s="88" t="s">
        <v>234</v>
      </c>
      <c r="AC38" s="96" t="s">
        <v>90</v>
      </c>
      <c r="AD38" s="90" t="s">
        <v>219</v>
      </c>
    </row>
    <row r="39" spans="1:30" ht="18" customHeight="1">
      <c r="A39" s="69">
        <v>5623520009</v>
      </c>
      <c r="B39" s="70">
        <v>60</v>
      </c>
      <c r="C39" s="98" t="s">
        <v>217</v>
      </c>
      <c r="D39" s="71" t="s">
        <v>225</v>
      </c>
      <c r="E39" s="71" t="s">
        <v>134</v>
      </c>
      <c r="F39" s="72">
        <v>3</v>
      </c>
      <c r="G39" s="152" t="s">
        <v>264</v>
      </c>
      <c r="H39" s="176">
        <v>189300</v>
      </c>
      <c r="I39" s="74">
        <v>68899</v>
      </c>
      <c r="J39" s="74">
        <f t="shared" si="1"/>
        <v>88701</v>
      </c>
      <c r="K39" s="74">
        <f t="shared" si="2"/>
        <v>31700</v>
      </c>
      <c r="L39" s="74">
        <f t="shared" si="3"/>
        <v>0</v>
      </c>
      <c r="M39" s="75">
        <v>5961</v>
      </c>
      <c r="N39" s="76">
        <v>0</v>
      </c>
      <c r="O39" s="77">
        <v>3170</v>
      </c>
      <c r="P39" s="76">
        <v>0</v>
      </c>
      <c r="Q39" s="78">
        <v>0</v>
      </c>
      <c r="R39" s="79">
        <v>0</v>
      </c>
      <c r="S39" s="80">
        <v>57098</v>
      </c>
      <c r="T39" s="81">
        <v>11926</v>
      </c>
      <c r="U39" s="177">
        <v>0</v>
      </c>
      <c r="V39" s="83">
        <v>25642</v>
      </c>
      <c r="W39" s="84">
        <v>16604</v>
      </c>
      <c r="X39" s="85">
        <v>0</v>
      </c>
      <c r="Y39" s="81">
        <v>0</v>
      </c>
      <c r="Z39" s="86">
        <v>0</v>
      </c>
      <c r="AA39" s="87" t="s">
        <v>259</v>
      </c>
      <c r="AB39" s="88" t="s">
        <v>257</v>
      </c>
      <c r="AC39" s="89" t="s">
        <v>90</v>
      </c>
      <c r="AD39" s="90" t="s">
        <v>219</v>
      </c>
    </row>
    <row r="40" spans="1:30" ht="12.75">
      <c r="A40" s="69">
        <v>5713710001</v>
      </c>
      <c r="B40" s="70">
        <v>60</v>
      </c>
      <c r="C40" s="98" t="s">
        <v>217</v>
      </c>
      <c r="D40" s="71" t="s">
        <v>225</v>
      </c>
      <c r="E40" s="71" t="s">
        <v>134</v>
      </c>
      <c r="F40" s="72">
        <v>3</v>
      </c>
      <c r="G40" s="152" t="s">
        <v>265</v>
      </c>
      <c r="H40" s="176">
        <v>3967461</v>
      </c>
      <c r="I40" s="74">
        <v>1858773</v>
      </c>
      <c r="J40" s="74">
        <f t="shared" si="1"/>
        <v>893812</v>
      </c>
      <c r="K40" s="74">
        <f t="shared" si="2"/>
        <v>629467</v>
      </c>
      <c r="L40" s="74">
        <f t="shared" si="3"/>
        <v>585409</v>
      </c>
      <c r="M40" s="75">
        <v>92299</v>
      </c>
      <c r="N40" s="76">
        <v>0</v>
      </c>
      <c r="O40" s="77">
        <v>100594</v>
      </c>
      <c r="P40" s="76">
        <v>0</v>
      </c>
      <c r="Q40" s="78">
        <v>82611</v>
      </c>
      <c r="R40" s="79">
        <v>256208</v>
      </c>
      <c r="S40" s="80">
        <v>681286</v>
      </c>
      <c r="T40" s="81">
        <v>449542</v>
      </c>
      <c r="U40" s="177">
        <v>246590</v>
      </c>
      <c r="V40" s="83">
        <v>120227</v>
      </c>
      <c r="W40" s="84">
        <v>79331</v>
      </c>
      <c r="X40" s="85">
        <v>0</v>
      </c>
      <c r="Y40" s="81">
        <v>0</v>
      </c>
      <c r="Z40" s="86">
        <v>0</v>
      </c>
      <c r="AA40" s="87" t="s">
        <v>266</v>
      </c>
      <c r="AB40" s="88" t="s">
        <v>267</v>
      </c>
      <c r="AC40" s="96" t="s">
        <v>112</v>
      </c>
      <c r="AD40" s="90" t="s">
        <v>219</v>
      </c>
    </row>
    <row r="41" spans="1:30" ht="25.5">
      <c r="A41" s="69">
        <v>5723520010</v>
      </c>
      <c r="B41" s="70">
        <v>60</v>
      </c>
      <c r="C41" s="98" t="s">
        <v>217</v>
      </c>
      <c r="D41" s="71" t="s">
        <v>225</v>
      </c>
      <c r="E41" s="71" t="s">
        <v>134</v>
      </c>
      <c r="F41" s="72">
        <v>3</v>
      </c>
      <c r="G41" s="152" t="s">
        <v>268</v>
      </c>
      <c r="H41" s="176">
        <v>519025</v>
      </c>
      <c r="I41" s="74">
        <v>88850</v>
      </c>
      <c r="J41" s="74">
        <f t="shared" si="1"/>
        <v>370176</v>
      </c>
      <c r="K41" s="74">
        <f t="shared" si="2"/>
        <v>59999</v>
      </c>
      <c r="L41" s="74">
        <f t="shared" si="3"/>
        <v>0</v>
      </c>
      <c r="M41" s="75">
        <v>24742</v>
      </c>
      <c r="N41" s="76">
        <v>0</v>
      </c>
      <c r="O41" s="77">
        <v>9981</v>
      </c>
      <c r="P41" s="76">
        <v>0</v>
      </c>
      <c r="Q41" s="78">
        <v>0</v>
      </c>
      <c r="R41" s="79">
        <v>0</v>
      </c>
      <c r="S41" s="80">
        <v>293619</v>
      </c>
      <c r="T41" s="81">
        <v>28764</v>
      </c>
      <c r="U41" s="177">
        <v>0</v>
      </c>
      <c r="V41" s="83">
        <v>51815</v>
      </c>
      <c r="W41" s="84">
        <v>21254</v>
      </c>
      <c r="X41" s="85">
        <v>0</v>
      </c>
      <c r="Y41" s="81">
        <v>0</v>
      </c>
      <c r="Z41" s="86">
        <v>0</v>
      </c>
      <c r="AA41" s="87" t="s">
        <v>236</v>
      </c>
      <c r="AB41" s="88" t="s">
        <v>269</v>
      </c>
      <c r="AC41" s="96" t="s">
        <v>119</v>
      </c>
      <c r="AD41" s="90" t="s">
        <v>219</v>
      </c>
    </row>
    <row r="42" spans="1:30" ht="18" customHeight="1">
      <c r="A42" s="69">
        <v>5723520017</v>
      </c>
      <c r="B42" s="70">
        <v>60</v>
      </c>
      <c r="C42" s="98" t="s">
        <v>217</v>
      </c>
      <c r="D42" s="71" t="s">
        <v>240</v>
      </c>
      <c r="E42" s="71" t="s">
        <v>134</v>
      </c>
      <c r="F42" s="72">
        <v>3</v>
      </c>
      <c r="G42" s="152" t="s">
        <v>270</v>
      </c>
      <c r="H42" s="176">
        <v>214164</v>
      </c>
      <c r="I42" s="74">
        <v>102142</v>
      </c>
      <c r="J42" s="74">
        <f t="shared" si="1"/>
        <v>112022</v>
      </c>
      <c r="K42" s="74">
        <f t="shared" si="2"/>
        <v>0</v>
      </c>
      <c r="L42" s="74">
        <f t="shared" si="3"/>
        <v>0</v>
      </c>
      <c r="M42" s="75">
        <v>9274</v>
      </c>
      <c r="N42" s="76">
        <v>44825</v>
      </c>
      <c r="O42" s="77">
        <v>0</v>
      </c>
      <c r="P42" s="76">
        <v>0</v>
      </c>
      <c r="Q42" s="78">
        <v>0</v>
      </c>
      <c r="R42" s="79">
        <v>0</v>
      </c>
      <c r="S42" s="80">
        <v>57923</v>
      </c>
      <c r="T42" s="81">
        <v>0</v>
      </c>
      <c r="U42" s="177">
        <v>0</v>
      </c>
      <c r="V42" s="83">
        <v>0</v>
      </c>
      <c r="W42" s="84">
        <v>0</v>
      </c>
      <c r="X42" s="85">
        <v>0</v>
      </c>
      <c r="Y42" s="81">
        <v>0</v>
      </c>
      <c r="Z42" s="86">
        <v>0</v>
      </c>
      <c r="AA42" s="87" t="s">
        <v>238</v>
      </c>
      <c r="AB42" s="88" t="s">
        <v>39</v>
      </c>
      <c r="AC42" s="93" t="s">
        <v>119</v>
      </c>
      <c r="AD42" s="90" t="s">
        <v>219</v>
      </c>
    </row>
    <row r="43" spans="1:30" ht="18" customHeight="1">
      <c r="A43" s="69">
        <v>5813710001</v>
      </c>
      <c r="B43" s="70">
        <v>60</v>
      </c>
      <c r="C43" s="98" t="s">
        <v>217</v>
      </c>
      <c r="D43" s="71" t="s">
        <v>225</v>
      </c>
      <c r="E43" s="71" t="s">
        <v>134</v>
      </c>
      <c r="F43" s="72">
        <v>3</v>
      </c>
      <c r="G43" s="152" t="s">
        <v>271</v>
      </c>
      <c r="H43" s="176">
        <v>5975600</v>
      </c>
      <c r="I43" s="74">
        <v>4936157</v>
      </c>
      <c r="J43" s="74">
        <f t="shared" si="1"/>
        <v>454793</v>
      </c>
      <c r="K43" s="74">
        <f t="shared" si="2"/>
        <v>584650</v>
      </c>
      <c r="L43" s="74">
        <f t="shared" si="3"/>
        <v>0</v>
      </c>
      <c r="M43" s="75">
        <v>162129</v>
      </c>
      <c r="N43" s="76">
        <v>0</v>
      </c>
      <c r="O43" s="77">
        <v>71290</v>
      </c>
      <c r="P43" s="76">
        <v>0</v>
      </c>
      <c r="Q43" s="78">
        <v>0</v>
      </c>
      <c r="R43" s="79">
        <v>0</v>
      </c>
      <c r="S43" s="80">
        <v>5152</v>
      </c>
      <c r="T43" s="81">
        <v>333657</v>
      </c>
      <c r="U43" s="177">
        <v>0</v>
      </c>
      <c r="V43" s="83">
        <v>287512</v>
      </c>
      <c r="W43" s="84">
        <v>179703</v>
      </c>
      <c r="X43" s="85">
        <v>0</v>
      </c>
      <c r="Y43" s="81">
        <v>0</v>
      </c>
      <c r="Z43" s="86">
        <v>0</v>
      </c>
      <c r="AA43" s="87" t="s">
        <v>161</v>
      </c>
      <c r="AB43" s="88" t="s">
        <v>269</v>
      </c>
      <c r="AC43" s="93" t="s">
        <v>81</v>
      </c>
      <c r="AD43" s="90" t="s">
        <v>219</v>
      </c>
    </row>
    <row r="44" spans="1:30" ht="12.75">
      <c r="A44" s="69">
        <v>5813710003</v>
      </c>
      <c r="B44" s="70">
        <v>60</v>
      </c>
      <c r="C44" s="98" t="s">
        <v>217</v>
      </c>
      <c r="D44" s="71" t="s">
        <v>225</v>
      </c>
      <c r="E44" s="71" t="s">
        <v>134</v>
      </c>
      <c r="F44" s="72">
        <v>3</v>
      </c>
      <c r="G44" s="152" t="s">
        <v>272</v>
      </c>
      <c r="H44" s="176">
        <v>2999900</v>
      </c>
      <c r="I44" s="74">
        <v>2140961</v>
      </c>
      <c r="J44" s="74">
        <f t="shared" si="1"/>
        <v>858939</v>
      </c>
      <c r="K44" s="74">
        <f t="shared" si="2"/>
        <v>0</v>
      </c>
      <c r="L44" s="74">
        <f t="shared" si="3"/>
        <v>0</v>
      </c>
      <c r="M44" s="75">
        <v>201653</v>
      </c>
      <c r="N44" s="76">
        <v>519293</v>
      </c>
      <c r="O44" s="77">
        <v>0</v>
      </c>
      <c r="P44" s="76">
        <v>0</v>
      </c>
      <c r="Q44" s="78">
        <v>0</v>
      </c>
      <c r="R44" s="79">
        <v>0</v>
      </c>
      <c r="S44" s="80">
        <v>137993</v>
      </c>
      <c r="T44" s="81">
        <v>0</v>
      </c>
      <c r="U44" s="177">
        <v>0</v>
      </c>
      <c r="V44" s="83">
        <v>0</v>
      </c>
      <c r="W44" s="84">
        <v>0</v>
      </c>
      <c r="X44" s="85">
        <v>0</v>
      </c>
      <c r="Y44" s="81">
        <v>0</v>
      </c>
      <c r="Z44" s="86">
        <v>0</v>
      </c>
      <c r="AA44" s="87" t="s">
        <v>100</v>
      </c>
      <c r="AB44" s="88" t="s">
        <v>105</v>
      </c>
      <c r="AC44" s="96" t="s">
        <v>81</v>
      </c>
      <c r="AD44" s="90" t="s">
        <v>219</v>
      </c>
    </row>
    <row r="45" spans="1:30" ht="18" customHeight="1">
      <c r="A45" s="69">
        <v>5813710004</v>
      </c>
      <c r="B45" s="70">
        <v>60</v>
      </c>
      <c r="C45" s="98" t="s">
        <v>217</v>
      </c>
      <c r="D45" s="71" t="s">
        <v>231</v>
      </c>
      <c r="E45" s="71" t="s">
        <v>134</v>
      </c>
      <c r="F45" s="72">
        <v>3</v>
      </c>
      <c r="G45" s="152" t="s">
        <v>273</v>
      </c>
      <c r="H45" s="176">
        <v>579561</v>
      </c>
      <c r="I45" s="74">
        <v>98575</v>
      </c>
      <c r="J45" s="74">
        <f t="shared" si="1"/>
        <v>480986</v>
      </c>
      <c r="K45" s="74">
        <f t="shared" si="2"/>
        <v>0</v>
      </c>
      <c r="L45" s="74">
        <f t="shared" si="3"/>
        <v>0</v>
      </c>
      <c r="M45" s="75">
        <v>8746</v>
      </c>
      <c r="N45" s="76">
        <v>70836</v>
      </c>
      <c r="O45" s="77">
        <v>0</v>
      </c>
      <c r="P45" s="76">
        <v>0</v>
      </c>
      <c r="Q45" s="78">
        <v>0</v>
      </c>
      <c r="R45" s="79">
        <v>0</v>
      </c>
      <c r="S45" s="80">
        <v>401404</v>
      </c>
      <c r="T45" s="81">
        <v>0</v>
      </c>
      <c r="U45" s="177">
        <v>0</v>
      </c>
      <c r="V45" s="83">
        <v>0</v>
      </c>
      <c r="W45" s="84">
        <v>0</v>
      </c>
      <c r="X45" s="85">
        <v>0</v>
      </c>
      <c r="Y45" s="81">
        <v>0</v>
      </c>
      <c r="Z45" s="86">
        <v>0</v>
      </c>
      <c r="AA45" s="87" t="s">
        <v>236</v>
      </c>
      <c r="AB45" s="88" t="s">
        <v>39</v>
      </c>
      <c r="AC45" s="96" t="s">
        <v>81</v>
      </c>
      <c r="AD45" s="90" t="s">
        <v>219</v>
      </c>
    </row>
    <row r="46" spans="1:30" ht="18" customHeight="1" thickBot="1">
      <c r="A46" s="69">
        <v>5813730001</v>
      </c>
      <c r="B46" s="70">
        <v>60</v>
      </c>
      <c r="C46" s="98" t="s">
        <v>217</v>
      </c>
      <c r="D46" s="71" t="s">
        <v>240</v>
      </c>
      <c r="E46" s="71" t="s">
        <v>134</v>
      </c>
      <c r="F46" s="72">
        <v>3</v>
      </c>
      <c r="G46" s="152" t="s">
        <v>274</v>
      </c>
      <c r="H46" s="176">
        <v>698746</v>
      </c>
      <c r="I46" s="74">
        <v>41365</v>
      </c>
      <c r="J46" s="74">
        <f t="shared" si="1"/>
        <v>301737</v>
      </c>
      <c r="K46" s="74">
        <f t="shared" si="2"/>
        <v>355644</v>
      </c>
      <c r="L46" s="74">
        <f t="shared" si="3"/>
        <v>0</v>
      </c>
      <c r="M46" s="75">
        <v>14255</v>
      </c>
      <c r="N46" s="76">
        <v>0</v>
      </c>
      <c r="O46" s="77">
        <v>68161</v>
      </c>
      <c r="P46" s="76">
        <v>0</v>
      </c>
      <c r="Q46" s="78">
        <v>0</v>
      </c>
      <c r="R46" s="79">
        <v>0</v>
      </c>
      <c r="S46" s="80">
        <v>244360</v>
      </c>
      <c r="T46" s="81">
        <v>158116</v>
      </c>
      <c r="U46" s="177">
        <v>0</v>
      </c>
      <c r="V46" s="83">
        <v>43122</v>
      </c>
      <c r="W46" s="84">
        <v>129367</v>
      </c>
      <c r="X46" s="85">
        <v>0</v>
      </c>
      <c r="Y46" s="81">
        <v>0</v>
      </c>
      <c r="Z46" s="86">
        <v>0</v>
      </c>
      <c r="AA46" s="87" t="s">
        <v>89</v>
      </c>
      <c r="AB46" s="88" t="s">
        <v>275</v>
      </c>
      <c r="AC46" s="96" t="s">
        <v>81</v>
      </c>
      <c r="AD46" s="90" t="s">
        <v>219</v>
      </c>
    </row>
    <row r="47" spans="1:30" ht="18" customHeight="1" thickBot="1">
      <c r="A47" s="28"/>
      <c r="B47" s="29"/>
      <c r="C47" s="30"/>
      <c r="D47" s="30"/>
      <c r="E47" s="31"/>
      <c r="F47" s="160"/>
      <c r="G47" s="161" t="s">
        <v>179</v>
      </c>
      <c r="H47" s="34"/>
      <c r="I47" s="35"/>
      <c r="J47" s="35"/>
      <c r="K47" s="35"/>
      <c r="L47" s="35"/>
      <c r="M47" s="36"/>
      <c r="N47" s="37"/>
      <c r="O47" s="37"/>
      <c r="P47" s="38"/>
      <c r="Q47" s="39"/>
      <c r="R47" s="40"/>
      <c r="S47" s="39"/>
      <c r="T47" s="38"/>
      <c r="U47" s="35"/>
      <c r="V47" s="36"/>
      <c r="W47" s="40"/>
      <c r="X47" s="39"/>
      <c r="Y47" s="38"/>
      <c r="Z47" s="41"/>
      <c r="AA47" s="42"/>
      <c r="AB47" s="43"/>
      <c r="AC47" s="44"/>
      <c r="AD47" s="45"/>
    </row>
    <row r="48" spans="1:30" ht="25.5">
      <c r="A48" s="69">
        <v>5003270007</v>
      </c>
      <c r="B48" s="70">
        <v>60</v>
      </c>
      <c r="C48" s="98" t="s">
        <v>217</v>
      </c>
      <c r="D48" s="71" t="s">
        <v>240</v>
      </c>
      <c r="E48" s="71" t="s">
        <v>276</v>
      </c>
      <c r="F48" s="72">
        <v>4</v>
      </c>
      <c r="G48" s="125" t="s">
        <v>277</v>
      </c>
      <c r="H48" s="176">
        <v>1398513</v>
      </c>
      <c r="I48" s="74">
        <v>31670</v>
      </c>
      <c r="J48" s="74">
        <f t="shared" si="1"/>
        <v>459667</v>
      </c>
      <c r="K48" s="74">
        <f t="shared" si="2"/>
        <v>459667</v>
      </c>
      <c r="L48" s="74">
        <f t="shared" si="3"/>
        <v>447509</v>
      </c>
      <c r="M48" s="75">
        <v>39967</v>
      </c>
      <c r="N48" s="76">
        <v>0</v>
      </c>
      <c r="O48" s="77">
        <v>39967</v>
      </c>
      <c r="P48" s="76">
        <v>0</v>
      </c>
      <c r="Q48" s="78">
        <v>28296</v>
      </c>
      <c r="R48" s="79">
        <v>251640</v>
      </c>
      <c r="S48" s="80">
        <v>356745</v>
      </c>
      <c r="T48" s="81">
        <v>356745</v>
      </c>
      <c r="U48" s="177">
        <v>167573</v>
      </c>
      <c r="V48" s="83">
        <v>62955</v>
      </c>
      <c r="W48" s="84">
        <v>62955</v>
      </c>
      <c r="X48" s="85">
        <v>0</v>
      </c>
      <c r="Y48" s="81">
        <v>0</v>
      </c>
      <c r="Z48" s="86">
        <v>0</v>
      </c>
      <c r="AA48" s="87" t="s">
        <v>196</v>
      </c>
      <c r="AB48" s="88" t="s">
        <v>157</v>
      </c>
      <c r="AC48" s="96" t="s">
        <v>85</v>
      </c>
      <c r="AD48" s="90" t="s">
        <v>219</v>
      </c>
    </row>
    <row r="49" spans="1:30" ht="12.75">
      <c r="A49" s="69">
        <v>5003520002</v>
      </c>
      <c r="B49" s="70">
        <v>60</v>
      </c>
      <c r="C49" s="98" t="s">
        <v>217</v>
      </c>
      <c r="D49" s="71" t="s">
        <v>64</v>
      </c>
      <c r="E49" s="71" t="s">
        <v>182</v>
      </c>
      <c r="F49" s="72">
        <v>4</v>
      </c>
      <c r="G49" s="153" t="s">
        <v>278</v>
      </c>
      <c r="H49" s="176">
        <v>251675</v>
      </c>
      <c r="I49" s="74">
        <v>3148</v>
      </c>
      <c r="J49" s="74">
        <f t="shared" si="1"/>
        <v>42747</v>
      </c>
      <c r="K49" s="74">
        <f t="shared" si="2"/>
        <v>205780</v>
      </c>
      <c r="L49" s="74">
        <f t="shared" si="3"/>
        <v>0</v>
      </c>
      <c r="M49" s="75">
        <v>42747</v>
      </c>
      <c r="N49" s="76">
        <v>0</v>
      </c>
      <c r="O49" s="77">
        <v>205780</v>
      </c>
      <c r="P49" s="76">
        <v>0</v>
      </c>
      <c r="Q49" s="78">
        <v>0</v>
      </c>
      <c r="R49" s="79">
        <v>0</v>
      </c>
      <c r="S49" s="80">
        <v>0</v>
      </c>
      <c r="T49" s="81">
        <v>0</v>
      </c>
      <c r="U49" s="177">
        <v>0</v>
      </c>
      <c r="V49" s="83">
        <v>0</v>
      </c>
      <c r="W49" s="84">
        <v>0</v>
      </c>
      <c r="X49" s="85">
        <v>0</v>
      </c>
      <c r="Y49" s="81">
        <v>0</v>
      </c>
      <c r="Z49" s="86">
        <v>0</v>
      </c>
      <c r="AA49" s="87" t="s">
        <v>38</v>
      </c>
      <c r="AB49" s="88" t="s">
        <v>188</v>
      </c>
      <c r="AC49" s="96" t="s">
        <v>40</v>
      </c>
      <c r="AD49" s="90" t="s">
        <v>219</v>
      </c>
    </row>
    <row r="50" spans="1:30" ht="25.5">
      <c r="A50" s="69">
        <v>5003520004</v>
      </c>
      <c r="B50" s="70">
        <v>60</v>
      </c>
      <c r="C50" s="98" t="s">
        <v>217</v>
      </c>
      <c r="D50" s="71" t="s">
        <v>229</v>
      </c>
      <c r="E50" s="71" t="s">
        <v>182</v>
      </c>
      <c r="F50" s="72">
        <v>4</v>
      </c>
      <c r="G50" s="153" t="s">
        <v>279</v>
      </c>
      <c r="H50" s="176">
        <v>644525</v>
      </c>
      <c r="I50" s="74">
        <v>290036</v>
      </c>
      <c r="J50" s="74">
        <f t="shared" si="1"/>
        <v>59081</v>
      </c>
      <c r="K50" s="74">
        <f t="shared" si="2"/>
        <v>59082</v>
      </c>
      <c r="L50" s="74">
        <f t="shared" si="3"/>
        <v>118163</v>
      </c>
      <c r="M50" s="75">
        <v>59081</v>
      </c>
      <c r="N50" s="76">
        <v>0</v>
      </c>
      <c r="O50" s="77">
        <v>59082</v>
      </c>
      <c r="P50" s="76">
        <v>0</v>
      </c>
      <c r="Q50" s="78">
        <v>118163</v>
      </c>
      <c r="R50" s="79">
        <v>0</v>
      </c>
      <c r="S50" s="80">
        <v>0</v>
      </c>
      <c r="T50" s="81">
        <v>0</v>
      </c>
      <c r="U50" s="177">
        <v>0</v>
      </c>
      <c r="V50" s="83">
        <v>0</v>
      </c>
      <c r="W50" s="84">
        <v>0</v>
      </c>
      <c r="X50" s="85">
        <v>0</v>
      </c>
      <c r="Y50" s="81">
        <v>0</v>
      </c>
      <c r="Z50" s="86">
        <v>0</v>
      </c>
      <c r="AA50" s="87" t="s">
        <v>280</v>
      </c>
      <c r="AB50" s="88" t="s">
        <v>281</v>
      </c>
      <c r="AC50" s="96" t="s">
        <v>115</v>
      </c>
      <c r="AD50" s="90" t="s">
        <v>219</v>
      </c>
    </row>
    <row r="51" spans="1:30" ht="25.5">
      <c r="A51" s="69">
        <v>5003520008</v>
      </c>
      <c r="B51" s="70">
        <v>60</v>
      </c>
      <c r="C51" s="98" t="s">
        <v>217</v>
      </c>
      <c r="D51" s="71" t="s">
        <v>64</v>
      </c>
      <c r="E51" s="71" t="s">
        <v>182</v>
      </c>
      <c r="F51" s="72">
        <v>4</v>
      </c>
      <c r="G51" s="153" t="s">
        <v>282</v>
      </c>
      <c r="H51" s="176">
        <v>800000</v>
      </c>
      <c r="I51" s="74">
        <v>250</v>
      </c>
      <c r="J51" s="74">
        <f t="shared" si="1"/>
        <v>40000</v>
      </c>
      <c r="K51" s="74">
        <f t="shared" si="2"/>
        <v>288750</v>
      </c>
      <c r="L51" s="74">
        <f t="shared" si="3"/>
        <v>471000</v>
      </c>
      <c r="M51" s="75">
        <v>40000</v>
      </c>
      <c r="N51" s="76">
        <v>0</v>
      </c>
      <c r="O51" s="77">
        <v>288750</v>
      </c>
      <c r="P51" s="76">
        <v>0</v>
      </c>
      <c r="Q51" s="78">
        <v>471000</v>
      </c>
      <c r="R51" s="79">
        <v>0</v>
      </c>
      <c r="S51" s="80">
        <v>0</v>
      </c>
      <c r="T51" s="81">
        <v>0</v>
      </c>
      <c r="U51" s="177">
        <v>0</v>
      </c>
      <c r="V51" s="83">
        <v>0</v>
      </c>
      <c r="W51" s="84">
        <v>0</v>
      </c>
      <c r="X51" s="85">
        <v>0</v>
      </c>
      <c r="Y51" s="81">
        <v>0</v>
      </c>
      <c r="Z51" s="86">
        <v>0</v>
      </c>
      <c r="AA51" s="87" t="s">
        <v>196</v>
      </c>
      <c r="AB51" s="88" t="s">
        <v>283</v>
      </c>
      <c r="AC51" s="96" t="s">
        <v>40</v>
      </c>
      <c r="AD51" s="90" t="s">
        <v>219</v>
      </c>
    </row>
    <row r="52" spans="1:30" ht="12.75">
      <c r="A52" s="69">
        <v>5003530003</v>
      </c>
      <c r="B52" s="70">
        <v>60</v>
      </c>
      <c r="C52" s="98" t="s">
        <v>217</v>
      </c>
      <c r="D52" s="71" t="s">
        <v>240</v>
      </c>
      <c r="E52" s="71" t="s">
        <v>276</v>
      </c>
      <c r="F52" s="72">
        <v>4</v>
      </c>
      <c r="G52" s="153" t="s">
        <v>284</v>
      </c>
      <c r="H52" s="176">
        <v>302900</v>
      </c>
      <c r="I52" s="74">
        <v>2650</v>
      </c>
      <c r="J52" s="74">
        <f t="shared" si="1"/>
        <v>300250</v>
      </c>
      <c r="K52" s="74">
        <f t="shared" si="2"/>
        <v>0</v>
      </c>
      <c r="L52" s="74">
        <f t="shared" si="3"/>
        <v>0</v>
      </c>
      <c r="M52" s="75">
        <v>27640</v>
      </c>
      <c r="N52" s="76">
        <v>81783</v>
      </c>
      <c r="O52" s="77">
        <v>0</v>
      </c>
      <c r="P52" s="76">
        <v>0</v>
      </c>
      <c r="Q52" s="78">
        <v>0</v>
      </c>
      <c r="R52" s="79">
        <v>0</v>
      </c>
      <c r="S52" s="80">
        <v>190827</v>
      </c>
      <c r="T52" s="81">
        <v>0</v>
      </c>
      <c r="U52" s="177">
        <v>0</v>
      </c>
      <c r="V52" s="83">
        <v>0</v>
      </c>
      <c r="W52" s="84">
        <v>0</v>
      </c>
      <c r="X52" s="85">
        <v>0</v>
      </c>
      <c r="Y52" s="81">
        <v>0</v>
      </c>
      <c r="Z52" s="86">
        <v>0</v>
      </c>
      <c r="AA52" s="87" t="s">
        <v>38</v>
      </c>
      <c r="AB52" s="88" t="s">
        <v>39</v>
      </c>
      <c r="AC52" s="96" t="s">
        <v>69</v>
      </c>
      <c r="AD52" s="90" t="s">
        <v>219</v>
      </c>
    </row>
    <row r="53" spans="1:30" ht="12.75">
      <c r="A53" s="69">
        <v>5003720004</v>
      </c>
      <c r="B53" s="70">
        <v>60</v>
      </c>
      <c r="C53" s="98" t="s">
        <v>217</v>
      </c>
      <c r="D53" s="71" t="s">
        <v>240</v>
      </c>
      <c r="E53" s="71" t="s">
        <v>276</v>
      </c>
      <c r="F53" s="72">
        <v>4</v>
      </c>
      <c r="G53" s="153" t="s">
        <v>285</v>
      </c>
      <c r="H53" s="176">
        <v>4557000</v>
      </c>
      <c r="I53" s="74">
        <v>95129</v>
      </c>
      <c r="J53" s="74">
        <f t="shared" si="1"/>
        <v>1108619</v>
      </c>
      <c r="K53" s="74">
        <f t="shared" si="2"/>
        <v>1129124</v>
      </c>
      <c r="L53" s="74">
        <f t="shared" si="3"/>
        <v>1129124</v>
      </c>
      <c r="M53" s="75">
        <v>83294</v>
      </c>
      <c r="N53" s="76">
        <v>0</v>
      </c>
      <c r="O53" s="77">
        <v>103799</v>
      </c>
      <c r="P53" s="76">
        <v>0</v>
      </c>
      <c r="Q53" s="78">
        <v>103799</v>
      </c>
      <c r="R53" s="79">
        <v>184559</v>
      </c>
      <c r="S53" s="80">
        <v>871526</v>
      </c>
      <c r="T53" s="81">
        <v>871526</v>
      </c>
      <c r="U53" s="177">
        <v>840766</v>
      </c>
      <c r="V53" s="83">
        <v>153799</v>
      </c>
      <c r="W53" s="84">
        <v>153799</v>
      </c>
      <c r="X53" s="85">
        <v>0</v>
      </c>
      <c r="Y53" s="81">
        <v>0</v>
      </c>
      <c r="Z53" s="86">
        <v>0</v>
      </c>
      <c r="AA53" s="87" t="s">
        <v>250</v>
      </c>
      <c r="AB53" s="88" t="s">
        <v>286</v>
      </c>
      <c r="AC53" s="93" t="s">
        <v>90</v>
      </c>
      <c r="AD53" s="90" t="s">
        <v>219</v>
      </c>
    </row>
    <row r="54" spans="1:30" ht="18" customHeight="1">
      <c r="A54" s="69">
        <v>5113720002</v>
      </c>
      <c r="B54" s="70">
        <v>60</v>
      </c>
      <c r="C54" s="98" t="s">
        <v>217</v>
      </c>
      <c r="D54" s="71" t="s">
        <v>225</v>
      </c>
      <c r="E54" s="71" t="s">
        <v>276</v>
      </c>
      <c r="F54" s="72">
        <v>4</v>
      </c>
      <c r="G54" s="153" t="s">
        <v>287</v>
      </c>
      <c r="H54" s="176">
        <v>2198179</v>
      </c>
      <c r="I54" s="74">
        <v>80109</v>
      </c>
      <c r="J54" s="74">
        <f t="shared" si="1"/>
        <v>469672</v>
      </c>
      <c r="K54" s="74">
        <f t="shared" si="2"/>
        <v>532591</v>
      </c>
      <c r="L54" s="74">
        <f t="shared" si="3"/>
        <v>615508</v>
      </c>
      <c r="M54" s="75">
        <v>74000</v>
      </c>
      <c r="N54" s="76">
        <v>0</v>
      </c>
      <c r="O54" s="77">
        <v>38000</v>
      </c>
      <c r="P54" s="76">
        <v>0</v>
      </c>
      <c r="Q54" s="78">
        <v>22000</v>
      </c>
      <c r="R54" s="79">
        <v>103864</v>
      </c>
      <c r="S54" s="80">
        <v>336321</v>
      </c>
      <c r="T54" s="81">
        <v>420402</v>
      </c>
      <c r="U54" s="177">
        <v>489644</v>
      </c>
      <c r="V54" s="83">
        <v>59351</v>
      </c>
      <c r="W54" s="84">
        <v>74189</v>
      </c>
      <c r="X54" s="85">
        <v>0</v>
      </c>
      <c r="Y54" s="81">
        <v>0</v>
      </c>
      <c r="Z54" s="86">
        <v>0</v>
      </c>
      <c r="AA54" s="87" t="s">
        <v>250</v>
      </c>
      <c r="AB54" s="88" t="s">
        <v>288</v>
      </c>
      <c r="AC54" s="96" t="s">
        <v>115</v>
      </c>
      <c r="AD54" s="90" t="s">
        <v>219</v>
      </c>
    </row>
    <row r="55" spans="1:30" ht="12.75">
      <c r="A55" s="69">
        <v>5213510006</v>
      </c>
      <c r="B55" s="70">
        <v>60</v>
      </c>
      <c r="C55" s="98" t="s">
        <v>217</v>
      </c>
      <c r="D55" s="71" t="s">
        <v>225</v>
      </c>
      <c r="E55" s="71" t="s">
        <v>276</v>
      </c>
      <c r="F55" s="72">
        <v>4</v>
      </c>
      <c r="G55" s="153" t="s">
        <v>289</v>
      </c>
      <c r="H55" s="176">
        <v>1680000</v>
      </c>
      <c r="I55" s="74">
        <v>57257</v>
      </c>
      <c r="J55" s="74">
        <f t="shared" si="1"/>
        <v>79746</v>
      </c>
      <c r="K55" s="74">
        <f t="shared" si="2"/>
        <v>515839</v>
      </c>
      <c r="L55" s="74">
        <f t="shared" si="3"/>
        <v>579172</v>
      </c>
      <c r="M55" s="75">
        <v>12400</v>
      </c>
      <c r="N55" s="76">
        <v>0</v>
      </c>
      <c r="O55" s="77">
        <v>32000</v>
      </c>
      <c r="P55" s="76">
        <v>0</v>
      </c>
      <c r="Q55" s="78">
        <v>36114</v>
      </c>
      <c r="R55" s="79">
        <v>156580</v>
      </c>
      <c r="S55" s="80">
        <v>57244</v>
      </c>
      <c r="T55" s="81">
        <v>428278</v>
      </c>
      <c r="U55" s="177">
        <v>386478</v>
      </c>
      <c r="V55" s="83">
        <v>10102</v>
      </c>
      <c r="W55" s="84">
        <v>55561</v>
      </c>
      <c r="X55" s="85">
        <v>0</v>
      </c>
      <c r="Y55" s="81">
        <v>0</v>
      </c>
      <c r="Z55" s="86">
        <v>0</v>
      </c>
      <c r="AA55" s="87" t="s">
        <v>224</v>
      </c>
      <c r="AB55" s="88" t="s">
        <v>290</v>
      </c>
      <c r="AC55" s="93" t="s">
        <v>69</v>
      </c>
      <c r="AD55" s="90" t="s">
        <v>219</v>
      </c>
    </row>
    <row r="56" spans="1:30" ht="18" customHeight="1">
      <c r="A56" s="69">
        <v>5213710004</v>
      </c>
      <c r="B56" s="70">
        <v>60</v>
      </c>
      <c r="C56" s="98" t="s">
        <v>217</v>
      </c>
      <c r="D56" s="71" t="s">
        <v>225</v>
      </c>
      <c r="E56" s="71" t="s">
        <v>182</v>
      </c>
      <c r="F56" s="72">
        <v>4</v>
      </c>
      <c r="G56" s="153" t="s">
        <v>291</v>
      </c>
      <c r="H56" s="176">
        <v>2520000</v>
      </c>
      <c r="I56" s="74">
        <v>60888</v>
      </c>
      <c r="J56" s="74">
        <f t="shared" si="1"/>
        <v>119620</v>
      </c>
      <c r="K56" s="74">
        <f t="shared" si="2"/>
        <v>798758</v>
      </c>
      <c r="L56" s="74">
        <f t="shared" si="3"/>
        <v>868756</v>
      </c>
      <c r="M56" s="75">
        <v>18600</v>
      </c>
      <c r="N56" s="76">
        <v>0</v>
      </c>
      <c r="O56" s="77">
        <v>73000</v>
      </c>
      <c r="P56" s="76">
        <v>0</v>
      </c>
      <c r="Q56" s="78">
        <v>54171</v>
      </c>
      <c r="R56" s="79">
        <v>234869</v>
      </c>
      <c r="S56" s="80">
        <v>85867</v>
      </c>
      <c r="T56" s="81">
        <v>642417</v>
      </c>
      <c r="U56" s="177">
        <v>579716</v>
      </c>
      <c r="V56" s="83">
        <v>15153</v>
      </c>
      <c r="W56" s="84">
        <v>83341</v>
      </c>
      <c r="X56" s="85">
        <v>0</v>
      </c>
      <c r="Y56" s="81">
        <v>0</v>
      </c>
      <c r="Z56" s="86">
        <v>0</v>
      </c>
      <c r="AA56" s="87" t="s">
        <v>224</v>
      </c>
      <c r="AB56" s="88" t="s">
        <v>290</v>
      </c>
      <c r="AC56" s="96" t="s">
        <v>69</v>
      </c>
      <c r="AD56" s="90" t="s">
        <v>219</v>
      </c>
    </row>
    <row r="57" spans="1:30" ht="18" customHeight="1">
      <c r="A57" s="69">
        <v>5313710001</v>
      </c>
      <c r="B57" s="70">
        <v>60</v>
      </c>
      <c r="C57" s="98" t="s">
        <v>217</v>
      </c>
      <c r="D57" s="71" t="s">
        <v>225</v>
      </c>
      <c r="E57" s="71" t="s">
        <v>276</v>
      </c>
      <c r="F57" s="72">
        <v>4</v>
      </c>
      <c r="G57" s="153" t="s">
        <v>292</v>
      </c>
      <c r="H57" s="176">
        <v>3528900</v>
      </c>
      <c r="I57" s="74">
        <v>341154</v>
      </c>
      <c r="J57" s="74">
        <f t="shared" si="1"/>
        <v>1054431</v>
      </c>
      <c r="K57" s="74">
        <f t="shared" si="2"/>
        <v>1048507</v>
      </c>
      <c r="L57" s="74">
        <f t="shared" si="3"/>
        <v>1084808</v>
      </c>
      <c r="M57" s="75">
        <v>20000</v>
      </c>
      <c r="N57" s="76">
        <v>0</v>
      </c>
      <c r="O57" s="77">
        <v>14076</v>
      </c>
      <c r="P57" s="76">
        <v>155165</v>
      </c>
      <c r="Q57" s="78">
        <v>50377</v>
      </c>
      <c r="R57" s="79">
        <v>569756</v>
      </c>
      <c r="S57" s="80">
        <v>879266</v>
      </c>
      <c r="T57" s="81">
        <v>879266</v>
      </c>
      <c r="U57" s="177">
        <v>464675</v>
      </c>
      <c r="V57" s="83">
        <v>155165</v>
      </c>
      <c r="W57" s="84">
        <v>0</v>
      </c>
      <c r="X57" s="85">
        <v>0</v>
      </c>
      <c r="Y57" s="81">
        <v>0</v>
      </c>
      <c r="Z57" s="86">
        <v>0</v>
      </c>
      <c r="AA57" s="87" t="s">
        <v>105</v>
      </c>
      <c r="AB57" s="88" t="s">
        <v>157</v>
      </c>
      <c r="AC57" s="89" t="s">
        <v>97</v>
      </c>
      <c r="AD57" s="90" t="s">
        <v>219</v>
      </c>
    </row>
    <row r="58" spans="1:30" ht="25.5">
      <c r="A58" s="69">
        <v>5313710003</v>
      </c>
      <c r="B58" s="70">
        <v>60</v>
      </c>
      <c r="C58" s="98" t="s">
        <v>217</v>
      </c>
      <c r="D58" s="71" t="s">
        <v>225</v>
      </c>
      <c r="E58" s="71" t="s">
        <v>276</v>
      </c>
      <c r="F58" s="72">
        <v>4</v>
      </c>
      <c r="G58" s="153" t="s">
        <v>293</v>
      </c>
      <c r="H58" s="176">
        <v>4797600</v>
      </c>
      <c r="I58" s="74">
        <v>218500</v>
      </c>
      <c r="J58" s="74">
        <f t="shared" si="1"/>
        <v>924400</v>
      </c>
      <c r="K58" s="74">
        <f t="shared" si="2"/>
        <v>1286428</v>
      </c>
      <c r="L58" s="74">
        <f t="shared" si="3"/>
        <v>1271428</v>
      </c>
      <c r="M58" s="75">
        <v>78500</v>
      </c>
      <c r="N58" s="76">
        <v>0</v>
      </c>
      <c r="O58" s="77">
        <v>78000</v>
      </c>
      <c r="P58" s="76">
        <v>0</v>
      </c>
      <c r="Q58" s="78">
        <v>63000</v>
      </c>
      <c r="R58" s="79">
        <v>234368</v>
      </c>
      <c r="S58" s="80">
        <v>719015</v>
      </c>
      <c r="T58" s="81">
        <v>1027164</v>
      </c>
      <c r="U58" s="177">
        <v>974060</v>
      </c>
      <c r="V58" s="83">
        <v>126885</v>
      </c>
      <c r="W58" s="84">
        <v>181264</v>
      </c>
      <c r="X58" s="85">
        <v>0</v>
      </c>
      <c r="Y58" s="81">
        <v>0</v>
      </c>
      <c r="Z58" s="86">
        <v>0</v>
      </c>
      <c r="AA58" s="87" t="s">
        <v>38</v>
      </c>
      <c r="AB58" s="88" t="s">
        <v>286</v>
      </c>
      <c r="AC58" s="89" t="s">
        <v>97</v>
      </c>
      <c r="AD58" s="90" t="s">
        <v>219</v>
      </c>
    </row>
    <row r="59" spans="1:30" ht="12.75">
      <c r="A59" s="69">
        <v>5313730001</v>
      </c>
      <c r="B59" s="70">
        <v>60</v>
      </c>
      <c r="C59" s="98" t="s">
        <v>217</v>
      </c>
      <c r="D59" s="71" t="s">
        <v>240</v>
      </c>
      <c r="E59" s="71" t="s">
        <v>276</v>
      </c>
      <c r="F59" s="72">
        <v>4</v>
      </c>
      <c r="G59" s="153" t="s">
        <v>294</v>
      </c>
      <c r="H59" s="176">
        <v>800000</v>
      </c>
      <c r="I59" s="74">
        <v>25670</v>
      </c>
      <c r="J59" s="74">
        <f t="shared" si="1"/>
        <v>204700</v>
      </c>
      <c r="K59" s="74">
        <f t="shared" si="2"/>
        <v>300300</v>
      </c>
      <c r="L59" s="74">
        <f t="shared" si="3"/>
        <v>269330</v>
      </c>
      <c r="M59" s="75">
        <v>24700</v>
      </c>
      <c r="N59" s="76">
        <v>0</v>
      </c>
      <c r="O59" s="77">
        <v>12300</v>
      </c>
      <c r="P59" s="76">
        <v>0</v>
      </c>
      <c r="Q59" s="78">
        <v>17330</v>
      </c>
      <c r="R59" s="79">
        <v>145800</v>
      </c>
      <c r="S59" s="80">
        <v>153000</v>
      </c>
      <c r="T59" s="81">
        <v>244800</v>
      </c>
      <c r="U59" s="177">
        <v>106200</v>
      </c>
      <c r="V59" s="83">
        <v>27000</v>
      </c>
      <c r="W59" s="84">
        <v>43200</v>
      </c>
      <c r="X59" s="85">
        <v>0</v>
      </c>
      <c r="Y59" s="81">
        <v>0</v>
      </c>
      <c r="Z59" s="86">
        <v>0</v>
      </c>
      <c r="AA59" s="87" t="s">
        <v>105</v>
      </c>
      <c r="AB59" s="88" t="s">
        <v>283</v>
      </c>
      <c r="AC59" s="96" t="s">
        <v>97</v>
      </c>
      <c r="AD59" s="90" t="s">
        <v>219</v>
      </c>
    </row>
    <row r="60" spans="1:30" ht="25.5">
      <c r="A60" s="69">
        <v>5423520008</v>
      </c>
      <c r="B60" s="70">
        <v>60</v>
      </c>
      <c r="C60" s="98" t="s">
        <v>217</v>
      </c>
      <c r="D60" s="71" t="s">
        <v>295</v>
      </c>
      <c r="E60" s="71" t="s">
        <v>182</v>
      </c>
      <c r="F60" s="72">
        <v>4</v>
      </c>
      <c r="G60" s="153" t="s">
        <v>296</v>
      </c>
      <c r="H60" s="176">
        <v>32715</v>
      </c>
      <c r="I60" s="74">
        <v>25118</v>
      </c>
      <c r="J60" s="74">
        <f t="shared" si="1"/>
        <v>1800</v>
      </c>
      <c r="K60" s="74">
        <f t="shared" si="2"/>
        <v>5797</v>
      </c>
      <c r="L60" s="74">
        <f t="shared" si="3"/>
        <v>0</v>
      </c>
      <c r="M60" s="75">
        <v>1800</v>
      </c>
      <c r="N60" s="76">
        <v>0</v>
      </c>
      <c r="O60" s="77">
        <v>5797</v>
      </c>
      <c r="P60" s="76">
        <v>0</v>
      </c>
      <c r="Q60" s="78">
        <v>0</v>
      </c>
      <c r="R60" s="79">
        <v>0</v>
      </c>
      <c r="S60" s="80">
        <v>0</v>
      </c>
      <c r="T60" s="81">
        <v>0</v>
      </c>
      <c r="U60" s="177">
        <v>0</v>
      </c>
      <c r="V60" s="83">
        <v>0</v>
      </c>
      <c r="W60" s="84">
        <v>0</v>
      </c>
      <c r="X60" s="85">
        <v>0</v>
      </c>
      <c r="Y60" s="81">
        <v>0</v>
      </c>
      <c r="Z60" s="86">
        <v>0</v>
      </c>
      <c r="AA60" s="87" t="s">
        <v>297</v>
      </c>
      <c r="AB60" s="88" t="s">
        <v>188</v>
      </c>
      <c r="AC60" s="96" t="s">
        <v>144</v>
      </c>
      <c r="AD60" s="90" t="s">
        <v>219</v>
      </c>
    </row>
    <row r="61" spans="1:30" ht="12.75">
      <c r="A61" s="69">
        <v>5423520009</v>
      </c>
      <c r="B61" s="70">
        <v>60</v>
      </c>
      <c r="C61" s="98" t="s">
        <v>217</v>
      </c>
      <c r="D61" s="71" t="s">
        <v>295</v>
      </c>
      <c r="E61" s="71" t="s">
        <v>182</v>
      </c>
      <c r="F61" s="72">
        <v>4</v>
      </c>
      <c r="G61" s="153" t="s">
        <v>298</v>
      </c>
      <c r="H61" s="176">
        <v>32552</v>
      </c>
      <c r="I61" s="74">
        <v>25072</v>
      </c>
      <c r="J61" s="74">
        <f t="shared" si="1"/>
        <v>1800</v>
      </c>
      <c r="K61" s="74">
        <f t="shared" si="2"/>
        <v>5680</v>
      </c>
      <c r="L61" s="74">
        <f t="shared" si="3"/>
        <v>0</v>
      </c>
      <c r="M61" s="75">
        <v>1800</v>
      </c>
      <c r="N61" s="76">
        <v>0</v>
      </c>
      <c r="O61" s="77">
        <v>5680</v>
      </c>
      <c r="P61" s="76">
        <v>0</v>
      </c>
      <c r="Q61" s="78">
        <v>0</v>
      </c>
      <c r="R61" s="79">
        <v>0</v>
      </c>
      <c r="S61" s="80">
        <v>0</v>
      </c>
      <c r="T61" s="81">
        <v>0</v>
      </c>
      <c r="U61" s="177">
        <v>0</v>
      </c>
      <c r="V61" s="83">
        <v>0</v>
      </c>
      <c r="W61" s="84">
        <v>0</v>
      </c>
      <c r="X61" s="85">
        <v>0</v>
      </c>
      <c r="Y61" s="81">
        <v>0</v>
      </c>
      <c r="Z61" s="86">
        <v>0</v>
      </c>
      <c r="AA61" s="87" t="s">
        <v>297</v>
      </c>
      <c r="AB61" s="88" t="s">
        <v>188</v>
      </c>
      <c r="AC61" s="96" t="s">
        <v>144</v>
      </c>
      <c r="AD61" s="90" t="s">
        <v>219</v>
      </c>
    </row>
    <row r="62" spans="1:30" ht="12.75">
      <c r="A62" s="69">
        <v>5423520010</v>
      </c>
      <c r="B62" s="70">
        <v>60</v>
      </c>
      <c r="C62" s="98" t="s">
        <v>217</v>
      </c>
      <c r="D62" s="71" t="s">
        <v>295</v>
      </c>
      <c r="E62" s="71" t="s">
        <v>182</v>
      </c>
      <c r="F62" s="72">
        <v>4</v>
      </c>
      <c r="G62" s="153" t="s">
        <v>299</v>
      </c>
      <c r="H62" s="176">
        <v>45775</v>
      </c>
      <c r="I62" s="74">
        <v>34949</v>
      </c>
      <c r="J62" s="74">
        <f t="shared" si="1"/>
        <v>3000</v>
      </c>
      <c r="K62" s="74">
        <f t="shared" si="2"/>
        <v>7826</v>
      </c>
      <c r="L62" s="74">
        <f t="shared" si="3"/>
        <v>0</v>
      </c>
      <c r="M62" s="75">
        <v>3000</v>
      </c>
      <c r="N62" s="76">
        <v>0</v>
      </c>
      <c r="O62" s="77">
        <v>7826</v>
      </c>
      <c r="P62" s="76">
        <v>0</v>
      </c>
      <c r="Q62" s="78">
        <v>0</v>
      </c>
      <c r="R62" s="79">
        <v>0</v>
      </c>
      <c r="S62" s="80">
        <v>0</v>
      </c>
      <c r="T62" s="81">
        <v>0</v>
      </c>
      <c r="U62" s="177">
        <v>0</v>
      </c>
      <c r="V62" s="83">
        <v>0</v>
      </c>
      <c r="W62" s="84">
        <v>0</v>
      </c>
      <c r="X62" s="85">
        <v>0</v>
      </c>
      <c r="Y62" s="81">
        <v>0</v>
      </c>
      <c r="Z62" s="86">
        <v>0</v>
      </c>
      <c r="AA62" s="87" t="s">
        <v>297</v>
      </c>
      <c r="AB62" s="88" t="s">
        <v>188</v>
      </c>
      <c r="AC62" s="89" t="s">
        <v>144</v>
      </c>
      <c r="AD62" s="90" t="s">
        <v>219</v>
      </c>
    </row>
    <row r="63" spans="1:30" ht="18" customHeight="1">
      <c r="A63" s="69">
        <v>5513530003</v>
      </c>
      <c r="B63" s="70">
        <v>60</v>
      </c>
      <c r="C63" s="98" t="s">
        <v>217</v>
      </c>
      <c r="D63" s="71" t="s">
        <v>240</v>
      </c>
      <c r="E63" s="71" t="s">
        <v>276</v>
      </c>
      <c r="F63" s="72">
        <v>4</v>
      </c>
      <c r="G63" s="153" t="s">
        <v>300</v>
      </c>
      <c r="H63" s="176">
        <v>890000</v>
      </c>
      <c r="I63" s="74">
        <v>32892</v>
      </c>
      <c r="J63" s="74">
        <f t="shared" si="1"/>
        <v>428554</v>
      </c>
      <c r="K63" s="74">
        <f t="shared" si="2"/>
        <v>428554</v>
      </c>
      <c r="L63" s="74">
        <f t="shared" si="3"/>
        <v>0</v>
      </c>
      <c r="M63" s="75">
        <v>28054</v>
      </c>
      <c r="N63" s="76">
        <v>0</v>
      </c>
      <c r="O63" s="77">
        <v>28054</v>
      </c>
      <c r="P63" s="76">
        <v>0</v>
      </c>
      <c r="Q63" s="78">
        <v>0</v>
      </c>
      <c r="R63" s="79">
        <v>0</v>
      </c>
      <c r="S63" s="80">
        <v>340425</v>
      </c>
      <c r="T63" s="81">
        <v>220275</v>
      </c>
      <c r="U63" s="177">
        <v>0</v>
      </c>
      <c r="V63" s="83">
        <v>60075</v>
      </c>
      <c r="W63" s="84">
        <v>180225</v>
      </c>
      <c r="X63" s="85">
        <v>0</v>
      </c>
      <c r="Y63" s="81">
        <v>0</v>
      </c>
      <c r="Z63" s="86">
        <v>0</v>
      </c>
      <c r="AA63" s="87" t="s">
        <v>105</v>
      </c>
      <c r="AB63" s="88" t="s">
        <v>150</v>
      </c>
      <c r="AC63" s="89" t="s">
        <v>74</v>
      </c>
      <c r="AD63" s="90" t="s">
        <v>219</v>
      </c>
    </row>
    <row r="64" spans="1:30" ht="12.75">
      <c r="A64" s="69">
        <v>5533720001</v>
      </c>
      <c r="B64" s="70">
        <v>60</v>
      </c>
      <c r="C64" s="98" t="s">
        <v>217</v>
      </c>
      <c r="D64" s="71" t="s">
        <v>225</v>
      </c>
      <c r="E64" s="71" t="s">
        <v>276</v>
      </c>
      <c r="F64" s="72">
        <v>4</v>
      </c>
      <c r="G64" s="153" t="s">
        <v>301</v>
      </c>
      <c r="H64" s="176">
        <v>2041707</v>
      </c>
      <c r="I64" s="74">
        <v>130826</v>
      </c>
      <c r="J64" s="74">
        <f t="shared" si="1"/>
        <v>435418</v>
      </c>
      <c r="K64" s="74">
        <f t="shared" si="2"/>
        <v>645418</v>
      </c>
      <c r="L64" s="74">
        <f t="shared" si="3"/>
        <v>830045</v>
      </c>
      <c r="M64" s="75">
        <v>22906</v>
      </c>
      <c r="N64" s="76">
        <v>0</v>
      </c>
      <c r="O64" s="77">
        <v>32906</v>
      </c>
      <c r="P64" s="76">
        <v>0</v>
      </c>
      <c r="Q64" s="78">
        <v>17533</v>
      </c>
      <c r="R64" s="79">
        <v>367507</v>
      </c>
      <c r="S64" s="80">
        <v>320635</v>
      </c>
      <c r="T64" s="81">
        <v>520635</v>
      </c>
      <c r="U64" s="177">
        <v>445005</v>
      </c>
      <c r="V64" s="83">
        <v>91877</v>
      </c>
      <c r="W64" s="84">
        <v>91877</v>
      </c>
      <c r="X64" s="85">
        <v>0</v>
      </c>
      <c r="Y64" s="81">
        <v>0</v>
      </c>
      <c r="Z64" s="86">
        <v>0</v>
      </c>
      <c r="AA64" s="87" t="s">
        <v>302</v>
      </c>
      <c r="AB64" s="88" t="s">
        <v>194</v>
      </c>
      <c r="AC64" s="89" t="s">
        <v>85</v>
      </c>
      <c r="AD64" s="90" t="s">
        <v>219</v>
      </c>
    </row>
    <row r="65" spans="1:30" ht="18" customHeight="1" thickBot="1">
      <c r="A65" s="69">
        <v>5623510003</v>
      </c>
      <c r="B65" s="70">
        <v>60</v>
      </c>
      <c r="C65" s="98" t="s">
        <v>217</v>
      </c>
      <c r="D65" s="71" t="s">
        <v>225</v>
      </c>
      <c r="E65" s="71" t="s">
        <v>276</v>
      </c>
      <c r="F65" s="72">
        <v>4</v>
      </c>
      <c r="G65" s="152" t="s">
        <v>303</v>
      </c>
      <c r="H65" s="176">
        <v>1220000</v>
      </c>
      <c r="I65" s="74">
        <v>40804</v>
      </c>
      <c r="J65" s="74">
        <f t="shared" si="1"/>
        <v>158200</v>
      </c>
      <c r="K65" s="74">
        <f t="shared" si="2"/>
        <v>655151</v>
      </c>
      <c r="L65" s="74">
        <f t="shared" si="3"/>
        <v>365845</v>
      </c>
      <c r="M65" s="75">
        <v>25000</v>
      </c>
      <c r="N65" s="76">
        <v>0</v>
      </c>
      <c r="O65" s="77">
        <v>28900</v>
      </c>
      <c r="P65" s="76">
        <v>0</v>
      </c>
      <c r="Q65" s="78">
        <v>27296</v>
      </c>
      <c r="R65" s="79">
        <v>215482</v>
      </c>
      <c r="S65" s="80">
        <v>102220</v>
      </c>
      <c r="T65" s="81">
        <v>543313</v>
      </c>
      <c r="U65" s="177">
        <v>123067</v>
      </c>
      <c r="V65" s="83">
        <v>30980</v>
      </c>
      <c r="W65" s="84">
        <v>82938</v>
      </c>
      <c r="X65" s="85">
        <v>0</v>
      </c>
      <c r="Y65" s="81">
        <v>0</v>
      </c>
      <c r="Z65" s="86">
        <v>0</v>
      </c>
      <c r="AA65" s="87" t="s">
        <v>250</v>
      </c>
      <c r="AB65" s="88" t="s">
        <v>157</v>
      </c>
      <c r="AC65" s="89" t="s">
        <v>90</v>
      </c>
      <c r="AD65" s="90" t="s">
        <v>219</v>
      </c>
    </row>
    <row r="66" spans="1:30" ht="26.25" thickBot="1">
      <c r="A66" s="28"/>
      <c r="B66" s="29"/>
      <c r="C66" s="30"/>
      <c r="D66" s="30"/>
      <c r="E66" s="31"/>
      <c r="F66" s="160"/>
      <c r="G66" s="179" t="s">
        <v>200</v>
      </c>
      <c r="H66" s="34"/>
      <c r="I66" s="35"/>
      <c r="J66" s="35"/>
      <c r="K66" s="35"/>
      <c r="L66" s="35"/>
      <c r="M66" s="36"/>
      <c r="N66" s="37"/>
      <c r="O66" s="37"/>
      <c r="P66" s="38"/>
      <c r="Q66" s="39"/>
      <c r="R66" s="40"/>
      <c r="S66" s="39"/>
      <c r="T66" s="38"/>
      <c r="U66" s="35"/>
      <c r="V66" s="36"/>
      <c r="W66" s="40"/>
      <c r="X66" s="39"/>
      <c r="Y66" s="38"/>
      <c r="Z66" s="41"/>
      <c r="AA66" s="42"/>
      <c r="AB66" s="43"/>
      <c r="AC66" s="44"/>
      <c r="AD66" s="45"/>
    </row>
    <row r="67" spans="1:30" ht="18" customHeight="1">
      <c r="A67" s="69">
        <v>5113520006</v>
      </c>
      <c r="B67" s="70">
        <v>60</v>
      </c>
      <c r="C67" s="98" t="s">
        <v>217</v>
      </c>
      <c r="D67" s="71" t="s">
        <v>64</v>
      </c>
      <c r="E67" s="71" t="s">
        <v>182</v>
      </c>
      <c r="F67" s="72">
        <v>5</v>
      </c>
      <c r="G67" s="153" t="s">
        <v>304</v>
      </c>
      <c r="H67" s="176">
        <v>400000</v>
      </c>
      <c r="I67" s="74">
        <v>13115</v>
      </c>
      <c r="J67" s="74">
        <f t="shared" si="1"/>
        <v>0</v>
      </c>
      <c r="K67" s="74">
        <f t="shared" si="2"/>
        <v>0</v>
      </c>
      <c r="L67" s="74">
        <f t="shared" si="3"/>
        <v>110539</v>
      </c>
      <c r="M67" s="75">
        <v>0</v>
      </c>
      <c r="N67" s="76">
        <v>0</v>
      </c>
      <c r="O67" s="77">
        <v>0</v>
      </c>
      <c r="P67" s="76">
        <v>0</v>
      </c>
      <c r="Q67" s="78">
        <v>110539</v>
      </c>
      <c r="R67" s="79">
        <v>0</v>
      </c>
      <c r="S67" s="80">
        <v>0</v>
      </c>
      <c r="T67" s="81">
        <v>0</v>
      </c>
      <c r="U67" s="177">
        <v>0</v>
      </c>
      <c r="V67" s="83">
        <v>0</v>
      </c>
      <c r="W67" s="84">
        <v>0</v>
      </c>
      <c r="X67" s="85">
        <v>0</v>
      </c>
      <c r="Y67" s="81">
        <v>0</v>
      </c>
      <c r="Z67" s="86">
        <v>0</v>
      </c>
      <c r="AA67" s="87" t="s">
        <v>305</v>
      </c>
      <c r="AB67" s="88" t="s">
        <v>281</v>
      </c>
      <c r="AC67" s="89" t="s">
        <v>115</v>
      </c>
      <c r="AD67" s="90" t="s">
        <v>219</v>
      </c>
    </row>
    <row r="68" spans="1:30" ht="18" customHeight="1">
      <c r="A68" s="69">
        <v>5213520014</v>
      </c>
      <c r="B68" s="70">
        <v>60</v>
      </c>
      <c r="C68" s="98" t="s">
        <v>217</v>
      </c>
      <c r="D68" s="71" t="s">
        <v>240</v>
      </c>
      <c r="E68" s="71" t="s">
        <v>182</v>
      </c>
      <c r="F68" s="72">
        <v>5</v>
      </c>
      <c r="G68" s="153" t="s">
        <v>306</v>
      </c>
      <c r="H68" s="176">
        <v>978000</v>
      </c>
      <c r="I68" s="74">
        <v>1000</v>
      </c>
      <c r="J68" s="74">
        <f t="shared" si="1"/>
        <v>0</v>
      </c>
      <c r="K68" s="74">
        <f t="shared" si="2"/>
        <v>488500</v>
      </c>
      <c r="L68" s="74">
        <f t="shared" si="3"/>
        <v>488500</v>
      </c>
      <c r="M68" s="75">
        <v>0</v>
      </c>
      <c r="N68" s="76">
        <v>0</v>
      </c>
      <c r="O68" s="77">
        <v>48400</v>
      </c>
      <c r="P68" s="76">
        <v>66015</v>
      </c>
      <c r="Q68" s="78">
        <v>48400</v>
      </c>
      <c r="R68" s="79">
        <v>239388</v>
      </c>
      <c r="S68" s="80">
        <v>0</v>
      </c>
      <c r="T68" s="81">
        <v>374085</v>
      </c>
      <c r="U68" s="177">
        <v>200712</v>
      </c>
      <c r="V68" s="83">
        <v>0</v>
      </c>
      <c r="W68" s="84">
        <v>0</v>
      </c>
      <c r="X68" s="85">
        <v>0</v>
      </c>
      <c r="Y68" s="81">
        <v>0</v>
      </c>
      <c r="Z68" s="86">
        <v>0</v>
      </c>
      <c r="AA68" s="87" t="s">
        <v>202</v>
      </c>
      <c r="AB68" s="88" t="s">
        <v>307</v>
      </c>
      <c r="AC68" s="89" t="s">
        <v>69</v>
      </c>
      <c r="AD68" s="90" t="s">
        <v>219</v>
      </c>
    </row>
    <row r="69" spans="1:30" ht="18" customHeight="1">
      <c r="A69" s="69">
        <v>5313710004</v>
      </c>
      <c r="B69" s="70">
        <v>60</v>
      </c>
      <c r="C69" s="98" t="s">
        <v>217</v>
      </c>
      <c r="D69" s="71" t="s">
        <v>225</v>
      </c>
      <c r="E69" s="71" t="s">
        <v>182</v>
      </c>
      <c r="F69" s="72">
        <v>5</v>
      </c>
      <c r="G69" s="153" t="s">
        <v>308</v>
      </c>
      <c r="H69" s="176">
        <v>1080300</v>
      </c>
      <c r="I69" s="74">
        <v>20416</v>
      </c>
      <c r="J69" s="74">
        <f t="shared" si="1"/>
        <v>0</v>
      </c>
      <c r="K69" s="74">
        <f t="shared" si="2"/>
        <v>539850</v>
      </c>
      <c r="L69" s="74">
        <f t="shared" si="3"/>
        <v>520034</v>
      </c>
      <c r="M69" s="75">
        <v>0</v>
      </c>
      <c r="N69" s="76">
        <v>0</v>
      </c>
      <c r="O69" s="77">
        <v>53850</v>
      </c>
      <c r="P69" s="76">
        <v>72900</v>
      </c>
      <c r="Q69" s="78">
        <v>34034</v>
      </c>
      <c r="R69" s="79">
        <v>218700</v>
      </c>
      <c r="S69" s="80">
        <v>0</v>
      </c>
      <c r="T69" s="81">
        <v>413100</v>
      </c>
      <c r="U69" s="177">
        <v>267300</v>
      </c>
      <c r="V69" s="83">
        <v>0</v>
      </c>
      <c r="W69" s="84">
        <v>0</v>
      </c>
      <c r="X69" s="85">
        <v>0</v>
      </c>
      <c r="Y69" s="81">
        <v>0</v>
      </c>
      <c r="Z69" s="86">
        <v>0</v>
      </c>
      <c r="AA69" s="87" t="s">
        <v>242</v>
      </c>
      <c r="AB69" s="88" t="s">
        <v>157</v>
      </c>
      <c r="AC69" s="89" t="s">
        <v>97</v>
      </c>
      <c r="AD69" s="90" t="s">
        <v>219</v>
      </c>
    </row>
    <row r="70" spans="1:30" ht="12.75">
      <c r="A70" s="69">
        <v>5513520009</v>
      </c>
      <c r="B70" s="91">
        <v>60</v>
      </c>
      <c r="C70" s="95" t="s">
        <v>217</v>
      </c>
      <c r="D70" s="92" t="s">
        <v>64</v>
      </c>
      <c r="E70" s="71" t="s">
        <v>182</v>
      </c>
      <c r="F70" s="72">
        <v>5</v>
      </c>
      <c r="G70" s="153" t="s">
        <v>309</v>
      </c>
      <c r="H70" s="176">
        <v>35000</v>
      </c>
      <c r="I70" s="74">
        <v>30500</v>
      </c>
      <c r="J70" s="74">
        <f t="shared" si="1"/>
        <v>0</v>
      </c>
      <c r="K70" s="74">
        <f t="shared" si="2"/>
        <v>4500</v>
      </c>
      <c r="L70" s="74">
        <f t="shared" si="3"/>
        <v>0</v>
      </c>
      <c r="M70" s="75">
        <v>0</v>
      </c>
      <c r="N70" s="76">
        <v>0</v>
      </c>
      <c r="O70" s="77">
        <v>4500</v>
      </c>
      <c r="P70" s="76">
        <v>0</v>
      </c>
      <c r="Q70" s="78">
        <v>0</v>
      </c>
      <c r="R70" s="79">
        <v>0</v>
      </c>
      <c r="S70" s="80">
        <v>0</v>
      </c>
      <c r="T70" s="81">
        <v>0</v>
      </c>
      <c r="U70" s="177">
        <v>0</v>
      </c>
      <c r="V70" s="83">
        <v>0</v>
      </c>
      <c r="W70" s="84">
        <v>0</v>
      </c>
      <c r="X70" s="85">
        <v>0</v>
      </c>
      <c r="Y70" s="81">
        <v>0</v>
      </c>
      <c r="Z70" s="86">
        <v>0</v>
      </c>
      <c r="AA70" s="87" t="s">
        <v>242</v>
      </c>
      <c r="AB70" s="88" t="s">
        <v>188</v>
      </c>
      <c r="AC70" s="89" t="s">
        <v>74</v>
      </c>
      <c r="AD70" s="90" t="s">
        <v>219</v>
      </c>
    </row>
    <row r="71" spans="1:30" ht="25.5">
      <c r="A71" s="69">
        <v>5523720001</v>
      </c>
      <c r="B71" s="70">
        <v>60</v>
      </c>
      <c r="C71" s="71" t="s">
        <v>217</v>
      </c>
      <c r="D71" s="71" t="s">
        <v>240</v>
      </c>
      <c r="E71" s="71" t="s">
        <v>182</v>
      </c>
      <c r="F71" s="72">
        <v>5</v>
      </c>
      <c r="G71" s="153" t="s">
        <v>310</v>
      </c>
      <c r="H71" s="176">
        <v>200000</v>
      </c>
      <c r="I71" s="74">
        <v>6878</v>
      </c>
      <c r="J71" s="74">
        <f t="shared" si="1"/>
        <v>0</v>
      </c>
      <c r="K71" s="74">
        <f t="shared" si="2"/>
        <v>99923</v>
      </c>
      <c r="L71" s="74">
        <f t="shared" si="3"/>
        <v>93199</v>
      </c>
      <c r="M71" s="75">
        <v>0</v>
      </c>
      <c r="N71" s="76">
        <v>0</v>
      </c>
      <c r="O71" s="77">
        <v>9928</v>
      </c>
      <c r="P71" s="76">
        <v>13499</v>
      </c>
      <c r="Q71" s="78">
        <v>3194</v>
      </c>
      <c r="R71" s="79">
        <v>40501</v>
      </c>
      <c r="S71" s="80">
        <v>0</v>
      </c>
      <c r="T71" s="81">
        <v>76496</v>
      </c>
      <c r="U71" s="177">
        <v>49504</v>
      </c>
      <c r="V71" s="83">
        <v>0</v>
      </c>
      <c r="W71" s="84">
        <v>0</v>
      </c>
      <c r="X71" s="85">
        <v>0</v>
      </c>
      <c r="Y71" s="81">
        <v>0</v>
      </c>
      <c r="Z71" s="86">
        <v>0</v>
      </c>
      <c r="AA71" s="87" t="s">
        <v>269</v>
      </c>
      <c r="AB71" s="88" t="s">
        <v>305</v>
      </c>
      <c r="AC71" s="89" t="s">
        <v>192</v>
      </c>
      <c r="AD71" s="90" t="s">
        <v>219</v>
      </c>
    </row>
    <row r="72" spans="1:30" ht="25.5">
      <c r="A72" s="69">
        <v>5523720002</v>
      </c>
      <c r="B72" s="70">
        <v>60</v>
      </c>
      <c r="C72" s="71" t="s">
        <v>217</v>
      </c>
      <c r="D72" s="71" t="s">
        <v>240</v>
      </c>
      <c r="E72" s="71" t="s">
        <v>182</v>
      </c>
      <c r="F72" s="72">
        <v>5</v>
      </c>
      <c r="G72" s="153" t="s">
        <v>311</v>
      </c>
      <c r="H72" s="176">
        <v>500000</v>
      </c>
      <c r="I72" s="74">
        <v>3196</v>
      </c>
      <c r="J72" s="74">
        <f t="shared" si="1"/>
        <v>0</v>
      </c>
      <c r="K72" s="74">
        <f t="shared" si="2"/>
        <v>249827</v>
      </c>
      <c r="L72" s="74">
        <f t="shared" si="3"/>
        <v>246977</v>
      </c>
      <c r="M72" s="75">
        <v>0</v>
      </c>
      <c r="N72" s="76">
        <v>0</v>
      </c>
      <c r="O72" s="77">
        <v>24822</v>
      </c>
      <c r="P72" s="76">
        <v>33751</v>
      </c>
      <c r="Q72" s="78">
        <v>21982</v>
      </c>
      <c r="R72" s="79">
        <v>101249</v>
      </c>
      <c r="S72" s="80">
        <v>0</v>
      </c>
      <c r="T72" s="81">
        <v>191254</v>
      </c>
      <c r="U72" s="177">
        <v>123746</v>
      </c>
      <c r="V72" s="83">
        <v>0</v>
      </c>
      <c r="W72" s="84">
        <v>0</v>
      </c>
      <c r="X72" s="85">
        <v>0</v>
      </c>
      <c r="Y72" s="81">
        <v>0</v>
      </c>
      <c r="Z72" s="86">
        <v>0</v>
      </c>
      <c r="AA72" s="87" t="s">
        <v>269</v>
      </c>
      <c r="AB72" s="88" t="s">
        <v>305</v>
      </c>
      <c r="AC72" s="89" t="s">
        <v>192</v>
      </c>
      <c r="AD72" s="90" t="s">
        <v>219</v>
      </c>
    </row>
    <row r="73" spans="1:30" ht="18" customHeight="1">
      <c r="A73" s="69">
        <v>5813710005</v>
      </c>
      <c r="B73" s="70">
        <v>60</v>
      </c>
      <c r="C73" s="71" t="s">
        <v>217</v>
      </c>
      <c r="D73" s="71" t="s">
        <v>225</v>
      </c>
      <c r="E73" s="71" t="s">
        <v>182</v>
      </c>
      <c r="F73" s="72">
        <v>5</v>
      </c>
      <c r="G73" s="153" t="s">
        <v>312</v>
      </c>
      <c r="H73" s="176">
        <v>1299998</v>
      </c>
      <c r="I73" s="74">
        <v>31591</v>
      </c>
      <c r="J73" s="74">
        <f t="shared" si="1"/>
        <v>0</v>
      </c>
      <c r="K73" s="74">
        <f t="shared" si="2"/>
        <v>440000</v>
      </c>
      <c r="L73" s="74">
        <f t="shared" si="3"/>
        <v>828407</v>
      </c>
      <c r="M73" s="75">
        <v>0</v>
      </c>
      <c r="N73" s="76">
        <v>0</v>
      </c>
      <c r="O73" s="77">
        <v>50000</v>
      </c>
      <c r="P73" s="76">
        <v>58500</v>
      </c>
      <c r="Q73" s="78">
        <v>48409</v>
      </c>
      <c r="R73" s="79">
        <v>292498</v>
      </c>
      <c r="S73" s="80">
        <v>0</v>
      </c>
      <c r="T73" s="81">
        <v>331500</v>
      </c>
      <c r="U73" s="177">
        <v>487500</v>
      </c>
      <c r="V73" s="83">
        <v>0</v>
      </c>
      <c r="W73" s="84">
        <v>0</v>
      </c>
      <c r="X73" s="85">
        <v>0</v>
      </c>
      <c r="Y73" s="81">
        <v>0</v>
      </c>
      <c r="Z73" s="86">
        <v>0</v>
      </c>
      <c r="AA73" s="87" t="s">
        <v>313</v>
      </c>
      <c r="AB73" s="88" t="s">
        <v>157</v>
      </c>
      <c r="AC73" s="89" t="s">
        <v>81</v>
      </c>
      <c r="AD73" s="90" t="s">
        <v>219</v>
      </c>
    </row>
    <row r="74" spans="1:30" ht="18" customHeight="1" thickBot="1">
      <c r="A74" s="69">
        <v>5813710006</v>
      </c>
      <c r="B74" s="70">
        <v>60</v>
      </c>
      <c r="C74" s="71" t="s">
        <v>217</v>
      </c>
      <c r="D74" s="71" t="s">
        <v>225</v>
      </c>
      <c r="E74" s="71" t="s">
        <v>182</v>
      </c>
      <c r="F74" s="72">
        <v>5</v>
      </c>
      <c r="G74" s="153" t="s">
        <v>314</v>
      </c>
      <c r="H74" s="176">
        <v>2798500</v>
      </c>
      <c r="I74" s="74">
        <v>61985</v>
      </c>
      <c r="J74" s="74">
        <f t="shared" si="1"/>
        <v>0</v>
      </c>
      <c r="K74" s="74">
        <f t="shared" si="2"/>
        <v>799614</v>
      </c>
      <c r="L74" s="74">
        <f t="shared" si="3"/>
        <v>1085460</v>
      </c>
      <c r="M74" s="75">
        <v>0</v>
      </c>
      <c r="N74" s="76">
        <v>0</v>
      </c>
      <c r="O74" s="77">
        <v>80000</v>
      </c>
      <c r="P74" s="76">
        <v>107942</v>
      </c>
      <c r="Q74" s="78">
        <v>78000</v>
      </c>
      <c r="R74" s="79">
        <v>151119</v>
      </c>
      <c r="S74" s="80">
        <v>0</v>
      </c>
      <c r="T74" s="81">
        <v>611672</v>
      </c>
      <c r="U74" s="177">
        <v>856341</v>
      </c>
      <c r="V74" s="83">
        <v>0</v>
      </c>
      <c r="W74" s="84">
        <v>0</v>
      </c>
      <c r="X74" s="85">
        <v>0</v>
      </c>
      <c r="Y74" s="81">
        <v>0</v>
      </c>
      <c r="Z74" s="86">
        <v>0</v>
      </c>
      <c r="AA74" s="87" t="s">
        <v>242</v>
      </c>
      <c r="AB74" s="88" t="s">
        <v>281</v>
      </c>
      <c r="AC74" s="89" t="s">
        <v>81</v>
      </c>
      <c r="AD74" s="90" t="s">
        <v>219</v>
      </c>
    </row>
    <row r="75" spans="1:30" ht="18" customHeight="1" thickBot="1">
      <c r="A75" s="28"/>
      <c r="B75" s="29"/>
      <c r="C75" s="30"/>
      <c r="D75" s="30"/>
      <c r="E75" s="31"/>
      <c r="F75" s="160"/>
      <c r="G75" s="161" t="s">
        <v>206</v>
      </c>
      <c r="H75" s="34"/>
      <c r="I75" s="35"/>
      <c r="J75" s="35"/>
      <c r="K75" s="35"/>
      <c r="L75" s="35"/>
      <c r="M75" s="36"/>
      <c r="N75" s="37"/>
      <c r="O75" s="37"/>
      <c r="P75" s="38"/>
      <c r="Q75" s="39"/>
      <c r="R75" s="40"/>
      <c r="S75" s="39"/>
      <c r="T75" s="38"/>
      <c r="U75" s="35"/>
      <c r="V75" s="36"/>
      <c r="W75" s="40"/>
      <c r="X75" s="39"/>
      <c r="Y75" s="38"/>
      <c r="Z75" s="41"/>
      <c r="AA75" s="42"/>
      <c r="AB75" s="43"/>
      <c r="AC75" s="44"/>
      <c r="AD75" s="45"/>
    </row>
    <row r="76" spans="1:30" ht="18" customHeight="1">
      <c r="A76" s="46">
        <v>3273214901</v>
      </c>
      <c r="B76" s="47">
        <v>60</v>
      </c>
      <c r="C76" s="49" t="s">
        <v>217</v>
      </c>
      <c r="D76" s="49" t="s">
        <v>124</v>
      </c>
      <c r="E76" s="49"/>
      <c r="F76" s="50">
        <v>6</v>
      </c>
      <c r="G76" s="125" t="s">
        <v>315</v>
      </c>
      <c r="H76" s="180">
        <v>315000</v>
      </c>
      <c r="I76" s="52"/>
      <c r="J76" s="52">
        <f>SUM(M76,N76,S76,V76,X76)</f>
        <v>315000</v>
      </c>
      <c r="K76" s="52">
        <f>SUM(O76,P76,T76,W76,Y76)</f>
        <v>305000</v>
      </c>
      <c r="L76" s="52">
        <f>SUM(Q76,R76,U76,Z76)</f>
        <v>320000</v>
      </c>
      <c r="M76" s="53">
        <v>315000</v>
      </c>
      <c r="N76" s="54">
        <v>0</v>
      </c>
      <c r="O76" s="55">
        <v>305000</v>
      </c>
      <c r="P76" s="54">
        <v>0</v>
      </c>
      <c r="Q76" s="56">
        <v>320000</v>
      </c>
      <c r="R76" s="57">
        <v>0</v>
      </c>
      <c r="S76" s="58">
        <v>0</v>
      </c>
      <c r="T76" s="59">
        <v>0</v>
      </c>
      <c r="U76" s="181">
        <v>0</v>
      </c>
      <c r="V76" s="61">
        <v>0</v>
      </c>
      <c r="W76" s="62">
        <v>0</v>
      </c>
      <c r="X76" s="63">
        <v>0</v>
      </c>
      <c r="Y76" s="59">
        <v>0</v>
      </c>
      <c r="Z76" s="64">
        <v>0</v>
      </c>
      <c r="AA76" s="65" t="s">
        <v>80</v>
      </c>
      <c r="AB76" s="66" t="s">
        <v>61</v>
      </c>
      <c r="AC76" s="67" t="s">
        <v>40</v>
      </c>
      <c r="AD76" s="68" t="s">
        <v>219</v>
      </c>
    </row>
    <row r="77" spans="1:30" ht="12.75">
      <c r="A77" s="69">
        <v>3273304901</v>
      </c>
      <c r="B77" s="70">
        <v>60</v>
      </c>
      <c r="C77" s="71" t="s">
        <v>217</v>
      </c>
      <c r="D77" s="71" t="s">
        <v>124</v>
      </c>
      <c r="E77" s="71"/>
      <c r="F77" s="72">
        <v>6</v>
      </c>
      <c r="G77" s="153" t="s">
        <v>316</v>
      </c>
      <c r="H77" s="176">
        <v>160000</v>
      </c>
      <c r="I77" s="74"/>
      <c r="J77" s="74">
        <f>SUM(M77,N77,S77,V77,X77)</f>
        <v>160000</v>
      </c>
      <c r="K77" s="74">
        <f>SUM(O77,P77,T77,W77,Y77)</f>
        <v>100000</v>
      </c>
      <c r="L77" s="74">
        <f>SUM(Q77,R77,U77,Z77)</f>
        <v>100000</v>
      </c>
      <c r="M77" s="75">
        <v>160000</v>
      </c>
      <c r="N77" s="76">
        <v>0</v>
      </c>
      <c r="O77" s="77">
        <v>100000</v>
      </c>
      <c r="P77" s="76">
        <v>0</v>
      </c>
      <c r="Q77" s="78">
        <v>100000</v>
      </c>
      <c r="R77" s="79">
        <v>0</v>
      </c>
      <c r="S77" s="80">
        <v>0</v>
      </c>
      <c r="T77" s="81">
        <v>0</v>
      </c>
      <c r="U77" s="177">
        <v>0</v>
      </c>
      <c r="V77" s="83">
        <v>0</v>
      </c>
      <c r="W77" s="84">
        <v>0</v>
      </c>
      <c r="X77" s="85">
        <v>0</v>
      </c>
      <c r="Y77" s="81">
        <v>0</v>
      </c>
      <c r="Z77" s="86">
        <v>0</v>
      </c>
      <c r="AA77" s="87" t="s">
        <v>80</v>
      </c>
      <c r="AB77" s="88" t="s">
        <v>61</v>
      </c>
      <c r="AC77" s="89" t="s">
        <v>40</v>
      </c>
      <c r="AD77" s="90" t="s">
        <v>219</v>
      </c>
    </row>
    <row r="78" spans="1:30" ht="18" customHeight="1">
      <c r="A78" s="69">
        <v>3273604901</v>
      </c>
      <c r="B78" s="70">
        <v>60</v>
      </c>
      <c r="C78" s="71" t="s">
        <v>217</v>
      </c>
      <c r="D78" s="71" t="s">
        <v>124</v>
      </c>
      <c r="E78" s="71"/>
      <c r="F78" s="72">
        <v>6</v>
      </c>
      <c r="G78" s="153" t="s">
        <v>317</v>
      </c>
      <c r="H78" s="176">
        <v>140000</v>
      </c>
      <c r="I78" s="74"/>
      <c r="J78" s="74">
        <f>SUM(M78,N78,S78,V78,X78)</f>
        <v>140000</v>
      </c>
      <c r="K78" s="74">
        <f>SUM(O78,P78,T78,W78,Y78)</f>
        <v>100000</v>
      </c>
      <c r="L78" s="74">
        <f>SUM(Q78,R78,U78,Z78)</f>
        <v>100000</v>
      </c>
      <c r="M78" s="75">
        <v>140000</v>
      </c>
      <c r="N78" s="76">
        <v>0</v>
      </c>
      <c r="O78" s="77">
        <v>100000</v>
      </c>
      <c r="P78" s="76">
        <v>0</v>
      </c>
      <c r="Q78" s="78">
        <v>100000</v>
      </c>
      <c r="R78" s="79">
        <v>0</v>
      </c>
      <c r="S78" s="80">
        <v>0</v>
      </c>
      <c r="T78" s="81">
        <v>0</v>
      </c>
      <c r="U78" s="177">
        <v>0</v>
      </c>
      <c r="V78" s="83">
        <v>0</v>
      </c>
      <c r="W78" s="84">
        <v>0</v>
      </c>
      <c r="X78" s="85">
        <v>0</v>
      </c>
      <c r="Y78" s="81">
        <v>0</v>
      </c>
      <c r="Z78" s="86">
        <v>0</v>
      </c>
      <c r="AA78" s="87" t="s">
        <v>80</v>
      </c>
      <c r="AB78" s="88" t="s">
        <v>61</v>
      </c>
      <c r="AC78" s="96" t="s">
        <v>40</v>
      </c>
      <c r="AD78" s="90" t="s">
        <v>219</v>
      </c>
    </row>
    <row r="79" spans="1:30" ht="18" customHeight="1" thickBot="1">
      <c r="A79" s="100">
        <v>5003740001</v>
      </c>
      <c r="B79" s="101">
        <v>60</v>
      </c>
      <c r="C79" s="128" t="s">
        <v>217</v>
      </c>
      <c r="D79" s="102" t="s">
        <v>124</v>
      </c>
      <c r="E79" s="102"/>
      <c r="F79" s="103">
        <v>6</v>
      </c>
      <c r="G79" s="130" t="s">
        <v>318</v>
      </c>
      <c r="H79" s="182">
        <v>7000</v>
      </c>
      <c r="I79" s="105"/>
      <c r="J79" s="105">
        <f>SUM(M79,N79,S79,V79,X79)</f>
        <v>7000</v>
      </c>
      <c r="K79" s="105">
        <f>SUM(O79,P79,T79,W79,Y79)</f>
        <v>17000</v>
      </c>
      <c r="L79" s="105">
        <f>SUM(Q79,R79,U79,Z79)</f>
        <v>20000</v>
      </c>
      <c r="M79" s="106">
        <v>7000</v>
      </c>
      <c r="N79" s="107">
        <v>0</v>
      </c>
      <c r="O79" s="108">
        <v>17000</v>
      </c>
      <c r="P79" s="107">
        <v>0</v>
      </c>
      <c r="Q79" s="109">
        <v>20000</v>
      </c>
      <c r="R79" s="110">
        <v>0</v>
      </c>
      <c r="S79" s="111">
        <v>0</v>
      </c>
      <c r="T79" s="112">
        <v>0</v>
      </c>
      <c r="U79" s="183">
        <v>0</v>
      </c>
      <c r="V79" s="114">
        <v>0</v>
      </c>
      <c r="W79" s="115">
        <v>0</v>
      </c>
      <c r="X79" s="116">
        <v>0</v>
      </c>
      <c r="Y79" s="112">
        <v>0</v>
      </c>
      <c r="Z79" s="117">
        <v>0</v>
      </c>
      <c r="AA79" s="118" t="s">
        <v>80</v>
      </c>
      <c r="AB79" s="119" t="s">
        <v>61</v>
      </c>
      <c r="AC79" s="123" t="s">
        <v>40</v>
      </c>
      <c r="AD79" s="121" t="s">
        <v>219</v>
      </c>
    </row>
    <row r="80" spans="8:12" ht="12.75">
      <c r="H80" s="148"/>
      <c r="I80" s="148"/>
      <c r="J80" s="148"/>
      <c r="K80" s="148"/>
      <c r="L80" s="148"/>
    </row>
    <row r="81" spans="8:12" ht="12.75">
      <c r="H81" s="148"/>
      <c r="I81" s="148"/>
      <c r="J81" s="148"/>
      <c r="K81" s="148"/>
      <c r="L81" s="148"/>
    </row>
    <row r="82" spans="8:12" ht="12.75">
      <c r="H82" s="148"/>
      <c r="I82" s="148"/>
      <c r="J82" s="148"/>
      <c r="K82" s="148"/>
      <c r="L82" s="148"/>
    </row>
    <row r="83" spans="8:12" ht="12.75">
      <c r="H83" s="148"/>
      <c r="I83" s="148"/>
      <c r="J83" s="148"/>
      <c r="K83" s="148"/>
      <c r="L83" s="148"/>
    </row>
    <row r="84" spans="8:12" ht="12.75">
      <c r="H84" s="148"/>
      <c r="I84" s="148"/>
      <c r="J84" s="148"/>
      <c r="K84" s="148"/>
      <c r="L84" s="148"/>
    </row>
    <row r="85" spans="8:12" ht="12.75">
      <c r="H85" s="148"/>
      <c r="I85" s="148"/>
      <c r="J85" s="148"/>
      <c r="K85" s="148"/>
      <c r="L85" s="148"/>
    </row>
  </sheetData>
  <sheetProtection/>
  <protectedRanges>
    <protectedRange sqref="G5" name="Oblast7"/>
    <protectedRange sqref="AA80:AD1680" name="Oblast6"/>
    <protectedRange sqref="X80:Z1890" name="Oblast5"/>
    <protectedRange sqref="V80:W1764" name="Oblast4"/>
    <protectedRange sqref="S80:U1596" name="Oblast3"/>
    <protectedRange sqref="AA9:AB79 AD9:AD79" name="Oblast6_2"/>
    <protectedRange sqref="X9:Z79" name="Oblast5_2"/>
    <protectedRange sqref="V55:W79 V9:W53" name="Oblast4_4"/>
    <protectedRange sqref="U53:U78 T55:T78 T51:U52 S9:U10 S55:S79 T79:U79 S11:T53 U11:U50" name="Oblast3_2"/>
    <protectedRange sqref="S54" name="Oblast3_6_2"/>
    <protectedRange sqref="T54" name="Oblast3_7_2"/>
    <protectedRange sqref="V54" name="Oblast4_1_2"/>
    <protectedRange sqref="W54" name="Oblast4_2_2"/>
    <protectedRange sqref="A4" name="Oblast7_2"/>
    <protectedRange sqref="A2" name="Oblast7_3"/>
    <protectedRange sqref="O3" name="Oblast7_1_1"/>
  </protectedRanges>
  <mergeCells count="4">
    <mergeCell ref="A4:H4"/>
    <mergeCell ref="A1:H1"/>
    <mergeCell ref="A2:H2"/>
    <mergeCell ref="A3:H3"/>
  </mergeCells>
  <conditionalFormatting sqref="D9:F79 G9 G11 G16 G47 G66:G75">
    <cfRule type="cellIs" priority="1" dxfId="4" operator="equal" stopIfTrue="1">
      <formula>"N"</formula>
    </cfRule>
    <cfRule type="cellIs" priority="2" dxfId="1" operator="equal" stopIfTrue="1">
      <formula>"G"</formula>
    </cfRule>
  </conditionalFormatting>
  <conditionalFormatting sqref="B9:B79 B5:B7">
    <cfRule type="cellIs" priority="3" dxfId="1" operator="equal" stopIfTrue="1">
      <formula>50</formula>
    </cfRule>
    <cfRule type="cellIs" priority="4" dxfId="4" operator="between" stopIfTrue="1">
      <formula>61</formula>
      <formula>69</formula>
    </cfRule>
    <cfRule type="cellIs" priority="5" dxfId="3" operator="between" stopIfTrue="1">
      <formula>51</formula>
      <formula>59</formula>
    </cfRule>
  </conditionalFormatting>
  <conditionalFormatting sqref="C9:C78">
    <cfRule type="cellIs" priority="6" dxfId="2" operator="equal" stopIfTrue="1">
      <formula>"c1"</formula>
    </cfRule>
    <cfRule type="cellIs" priority="7" dxfId="1" operator="equal" stopIfTrue="1">
      <formula>"d"</formula>
    </cfRule>
    <cfRule type="cellIs" priority="8" dxfId="0" operator="equal" stopIfTrue="1">
      <formula>"a5"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2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12.140625" style="1" customWidth="1"/>
    <col min="2" max="2" width="4.28125" style="1" customWidth="1"/>
    <col min="3" max="3" width="3.57421875" style="1" hidden="1" customWidth="1"/>
    <col min="4" max="4" width="6.00390625" style="1" hidden="1" customWidth="1"/>
    <col min="5" max="5" width="6.57421875" style="1" hidden="1" customWidth="1"/>
    <col min="6" max="6" width="66.28125" style="1" customWidth="1"/>
    <col min="7" max="11" width="13.00390625" style="1" customWidth="1"/>
    <col min="12" max="12" width="11.7109375" style="1" hidden="1" customWidth="1"/>
    <col min="13" max="13" width="17.28125" style="1" hidden="1" customWidth="1"/>
    <col min="14" max="14" width="11.7109375" style="1" hidden="1" customWidth="1"/>
    <col min="15" max="15" width="18.421875" style="1" hidden="1" customWidth="1"/>
    <col min="16" max="16" width="12.8515625" style="1" hidden="1" customWidth="1"/>
    <col min="17" max="17" width="18.421875" style="1" hidden="1" customWidth="1"/>
    <col min="18" max="20" width="12.00390625" style="1" hidden="1" customWidth="1"/>
    <col min="21" max="22" width="16.7109375" style="1" hidden="1" customWidth="1"/>
    <col min="23" max="25" width="12.57421875" style="1" hidden="1" customWidth="1"/>
    <col min="26" max="26" width="8.57421875" style="1" customWidth="1"/>
    <col min="27" max="27" width="8.421875" style="1" customWidth="1"/>
    <col min="28" max="28" width="5.57421875" style="1" customWidth="1"/>
    <col min="29" max="29" width="10.8515625" style="1" customWidth="1"/>
    <col min="30" max="16384" width="9.140625" style="1" customWidth="1"/>
  </cols>
  <sheetData>
    <row r="1" spans="1:29" ht="18" customHeight="1">
      <c r="A1" s="258" t="s">
        <v>0</v>
      </c>
      <c r="B1" s="258"/>
      <c r="C1" s="258"/>
      <c r="D1" s="258"/>
      <c r="E1" s="258"/>
      <c r="F1" s="258"/>
      <c r="G1" s="258"/>
      <c r="H1" s="185"/>
      <c r="I1" s="185"/>
      <c r="J1" s="185"/>
      <c r="K1" s="185"/>
      <c r="L1" s="3"/>
      <c r="M1" s="2"/>
      <c r="N1" s="2"/>
      <c r="O1" s="2"/>
      <c r="P1" s="2"/>
      <c r="Q1" s="2"/>
      <c r="R1" s="3"/>
      <c r="S1" s="3"/>
      <c r="T1" s="3"/>
      <c r="U1" s="4"/>
      <c r="V1" s="2"/>
      <c r="W1" s="2"/>
      <c r="X1" s="2"/>
      <c r="Y1" s="2"/>
      <c r="AC1" s="5" t="s">
        <v>330</v>
      </c>
    </row>
    <row r="2" spans="1:25" ht="18">
      <c r="A2" s="259" t="s">
        <v>1</v>
      </c>
      <c r="B2" s="259"/>
      <c r="C2" s="259"/>
      <c r="D2" s="259"/>
      <c r="E2" s="259"/>
      <c r="F2" s="259"/>
      <c r="G2" s="259"/>
      <c r="H2" s="7"/>
      <c r="I2" s="7"/>
      <c r="J2" s="7"/>
      <c r="K2" s="7"/>
      <c r="L2" s="3"/>
      <c r="M2" s="2"/>
      <c r="N2" s="2"/>
      <c r="O2" s="2"/>
      <c r="P2" s="2"/>
      <c r="Q2" s="2"/>
      <c r="R2" s="4"/>
      <c r="S2" s="4"/>
      <c r="T2" s="4"/>
      <c r="U2" s="4"/>
      <c r="V2" s="2"/>
      <c r="W2" s="7"/>
      <c r="X2" s="2"/>
      <c r="Y2" s="2"/>
    </row>
    <row r="3" spans="1:25" ht="18.75" customHeight="1">
      <c r="A3" s="260" t="s">
        <v>2</v>
      </c>
      <c r="B3" s="260"/>
      <c r="C3" s="260"/>
      <c r="D3" s="260"/>
      <c r="E3" s="260"/>
      <c r="F3" s="260"/>
      <c r="G3" s="26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30" ht="18.75" customHeight="1" thickBot="1">
      <c r="A4" s="261" t="s">
        <v>329</v>
      </c>
      <c r="B4" s="261"/>
      <c r="C4" s="261"/>
      <c r="D4" s="261"/>
      <c r="E4" s="261"/>
      <c r="F4" s="261"/>
      <c r="G4" s="26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</row>
    <row r="5" spans="1:30" ht="15.75" thickBot="1">
      <c r="A5" s="12" t="s">
        <v>4</v>
      </c>
      <c r="B5" s="9"/>
      <c r="C5" s="9"/>
      <c r="D5" s="8"/>
      <c r="E5" s="8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</row>
    <row r="6" spans="1:29" ht="13.5" thickBot="1">
      <c r="A6" s="16">
        <f>COUNTIF(A9:A15,"&gt;0")</f>
        <v>6</v>
      </c>
      <c r="B6" s="6"/>
      <c r="C6" s="17"/>
      <c r="D6" s="6"/>
      <c r="E6" s="6"/>
      <c r="F6" s="18" t="s">
        <v>5</v>
      </c>
      <c r="G6" s="19">
        <f aca="true" t="shared" si="0" ref="G6:Y6">SUM(G9:G15)</f>
        <v>2429235</v>
      </c>
      <c r="H6" s="19">
        <f t="shared" si="0"/>
        <v>890767</v>
      </c>
      <c r="I6" s="19">
        <f>SUM(I10:I15)</f>
        <v>585199</v>
      </c>
      <c r="J6" s="19">
        <f>SUM(J10:J15)</f>
        <v>250000</v>
      </c>
      <c r="K6" s="19">
        <f>SUM(K10:K15)</f>
        <v>200000</v>
      </c>
      <c r="L6" s="19">
        <f t="shared" si="0"/>
        <v>362000</v>
      </c>
      <c r="M6" s="19">
        <f t="shared" si="0"/>
        <v>0</v>
      </c>
      <c r="N6" s="19">
        <f t="shared" si="0"/>
        <v>200000</v>
      </c>
      <c r="O6" s="19">
        <f t="shared" si="0"/>
        <v>0</v>
      </c>
      <c r="P6" s="19">
        <f t="shared" si="0"/>
        <v>200000</v>
      </c>
      <c r="Q6" s="19">
        <f t="shared" si="0"/>
        <v>0</v>
      </c>
      <c r="R6" s="19">
        <f t="shared" si="0"/>
        <v>189719</v>
      </c>
      <c r="S6" s="19">
        <f t="shared" si="0"/>
        <v>42500</v>
      </c>
      <c r="T6" s="19">
        <f t="shared" si="0"/>
        <v>0</v>
      </c>
      <c r="U6" s="19">
        <f t="shared" si="0"/>
        <v>33480</v>
      </c>
      <c r="V6" s="19">
        <f t="shared" si="0"/>
        <v>7500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/>
      <c r="AA6" s="19"/>
      <c r="AB6" s="19"/>
      <c r="AC6" s="19"/>
    </row>
    <row r="7" spans="1:29" ht="13.5" thickBot="1">
      <c r="A7" s="20"/>
      <c r="B7" s="6"/>
      <c r="C7" s="6"/>
      <c r="D7" s="6"/>
      <c r="E7" s="6"/>
      <c r="F7" s="21"/>
      <c r="G7" s="6" t="s">
        <v>6</v>
      </c>
      <c r="H7" s="6" t="s">
        <v>6</v>
      </c>
      <c r="I7" s="6"/>
      <c r="J7" s="6"/>
      <c r="K7" s="6"/>
      <c r="L7" s="22" t="s">
        <v>6</v>
      </c>
      <c r="M7" s="23" t="s">
        <v>6</v>
      </c>
      <c r="N7" s="6" t="s">
        <v>6</v>
      </c>
      <c r="O7" s="6" t="s">
        <v>6</v>
      </c>
      <c r="P7" s="6" t="s">
        <v>6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6</v>
      </c>
      <c r="X7" s="6" t="s">
        <v>6</v>
      </c>
      <c r="Y7" s="6" t="s">
        <v>6</v>
      </c>
      <c r="Z7" s="21"/>
      <c r="AA7" s="21"/>
      <c r="AB7" s="21"/>
      <c r="AC7" s="21"/>
    </row>
    <row r="8" spans="1:29" ht="66.75" customHeight="1" thickBot="1">
      <c r="A8" s="156" t="s">
        <v>7</v>
      </c>
      <c r="B8" s="156" t="s">
        <v>8</v>
      </c>
      <c r="C8" s="157" t="s">
        <v>9</v>
      </c>
      <c r="D8" s="158" t="s">
        <v>10</v>
      </c>
      <c r="E8" s="156" t="s">
        <v>11</v>
      </c>
      <c r="F8" s="156" t="s">
        <v>12</v>
      </c>
      <c r="G8" s="156" t="s">
        <v>13</v>
      </c>
      <c r="H8" s="159" t="s">
        <v>14</v>
      </c>
      <c r="I8" s="27">
        <v>2012</v>
      </c>
      <c r="J8" s="27">
        <v>2013</v>
      </c>
      <c r="K8" s="27">
        <v>2014</v>
      </c>
      <c r="L8" s="27" t="s">
        <v>15</v>
      </c>
      <c r="M8" s="27" t="s">
        <v>16</v>
      </c>
      <c r="N8" s="27" t="s">
        <v>17</v>
      </c>
      <c r="O8" s="27" t="s">
        <v>18</v>
      </c>
      <c r="P8" s="27" t="s">
        <v>19</v>
      </c>
      <c r="Q8" s="27" t="s">
        <v>20</v>
      </c>
      <c r="R8" s="27" t="s">
        <v>21</v>
      </c>
      <c r="S8" s="27" t="s">
        <v>22</v>
      </c>
      <c r="T8" s="27" t="s">
        <v>23</v>
      </c>
      <c r="U8" s="27" t="s">
        <v>24</v>
      </c>
      <c r="V8" s="159" t="s">
        <v>25</v>
      </c>
      <c r="W8" s="156" t="s">
        <v>26</v>
      </c>
      <c r="X8" s="156" t="s">
        <v>27</v>
      </c>
      <c r="Y8" s="159" t="s">
        <v>28</v>
      </c>
      <c r="Z8" s="156" t="s">
        <v>29</v>
      </c>
      <c r="AA8" s="159" t="s">
        <v>30</v>
      </c>
      <c r="AB8" s="158" t="s">
        <v>31</v>
      </c>
      <c r="AC8" s="159" t="s">
        <v>32</v>
      </c>
    </row>
    <row r="9" spans="1:29" ht="18" customHeight="1" thickBot="1">
      <c r="A9" s="28"/>
      <c r="B9" s="29"/>
      <c r="C9" s="30"/>
      <c r="D9" s="30"/>
      <c r="E9" s="32"/>
      <c r="F9" s="186" t="s">
        <v>320</v>
      </c>
      <c r="G9" s="187"/>
      <c r="H9" s="188"/>
      <c r="I9" s="188"/>
      <c r="J9" s="188"/>
      <c r="K9" s="188"/>
      <c r="L9" s="189"/>
      <c r="M9" s="190"/>
      <c r="N9" s="190"/>
      <c r="O9" s="190"/>
      <c r="P9" s="190"/>
      <c r="Q9" s="191"/>
      <c r="R9" s="36"/>
      <c r="S9" s="38"/>
      <c r="T9" s="40"/>
      <c r="U9" s="36"/>
      <c r="V9" s="40"/>
      <c r="W9" s="36"/>
      <c r="X9" s="38"/>
      <c r="Y9" s="40"/>
      <c r="Z9" s="42"/>
      <c r="AA9" s="192"/>
      <c r="AB9" s="193"/>
      <c r="AC9" s="194"/>
    </row>
    <row r="10" spans="1:29" ht="18" customHeight="1">
      <c r="A10" s="195">
        <v>5005510004</v>
      </c>
      <c r="B10" s="47">
        <v>60</v>
      </c>
      <c r="C10" s="49" t="s">
        <v>321</v>
      </c>
      <c r="D10" s="49" t="s">
        <v>64</v>
      </c>
      <c r="E10" s="49" t="s">
        <v>182</v>
      </c>
      <c r="F10" s="196" t="s">
        <v>322</v>
      </c>
      <c r="G10" s="197">
        <v>1003495</v>
      </c>
      <c r="H10" s="52">
        <v>48314</v>
      </c>
      <c r="I10" s="52">
        <f aca="true" t="shared" si="1" ref="I10:I15">SUM(L10,M10,R10,U10,W10)</f>
        <v>70000</v>
      </c>
      <c r="J10" s="52">
        <f aca="true" t="shared" si="2" ref="J10:J15">SUM(N10,O10,S10,V10,X10)</f>
        <v>0</v>
      </c>
      <c r="K10" s="52">
        <f aca="true" t="shared" si="3" ref="K10:K15">SUM(P10,Q10,T10,Y10)</f>
        <v>0</v>
      </c>
      <c r="L10" s="53">
        <v>70000</v>
      </c>
      <c r="M10" s="54">
        <v>0</v>
      </c>
      <c r="N10" s="55">
        <v>0</v>
      </c>
      <c r="O10" s="54">
        <v>0</v>
      </c>
      <c r="P10" s="55">
        <v>0</v>
      </c>
      <c r="Q10" s="57">
        <v>0</v>
      </c>
      <c r="R10" s="63">
        <v>0</v>
      </c>
      <c r="S10" s="59">
        <v>0</v>
      </c>
      <c r="T10" s="64">
        <v>0</v>
      </c>
      <c r="U10" s="61">
        <v>0</v>
      </c>
      <c r="V10" s="62">
        <v>0</v>
      </c>
      <c r="W10" s="63">
        <v>0</v>
      </c>
      <c r="X10" s="59">
        <v>0</v>
      </c>
      <c r="Y10" s="64">
        <v>0</v>
      </c>
      <c r="Z10" s="65" t="s">
        <v>60</v>
      </c>
      <c r="AA10" s="66" t="s">
        <v>191</v>
      </c>
      <c r="AB10" s="198" t="s">
        <v>69</v>
      </c>
      <c r="AC10" s="68" t="s">
        <v>323</v>
      </c>
    </row>
    <row r="11" spans="1:29" ht="18" customHeight="1">
      <c r="A11" s="199">
        <v>5005540002</v>
      </c>
      <c r="B11" s="97">
        <v>60</v>
      </c>
      <c r="C11" s="98" t="s">
        <v>321</v>
      </c>
      <c r="D11" s="98" t="s">
        <v>124</v>
      </c>
      <c r="E11" s="71" t="s">
        <v>134</v>
      </c>
      <c r="F11" s="200" t="s">
        <v>132</v>
      </c>
      <c r="G11" s="201">
        <v>20000</v>
      </c>
      <c r="H11" s="74"/>
      <c r="I11" s="74">
        <f t="shared" si="1"/>
        <v>20000</v>
      </c>
      <c r="J11" s="74">
        <f t="shared" si="2"/>
        <v>0</v>
      </c>
      <c r="K11" s="74">
        <f t="shared" si="3"/>
        <v>0</v>
      </c>
      <c r="L11" s="75">
        <v>20000</v>
      </c>
      <c r="M11" s="76">
        <v>0</v>
      </c>
      <c r="N11" s="77">
        <v>0</v>
      </c>
      <c r="O11" s="76">
        <v>0</v>
      </c>
      <c r="P11" s="77">
        <v>0</v>
      </c>
      <c r="Q11" s="79">
        <v>0</v>
      </c>
      <c r="R11" s="85">
        <v>0</v>
      </c>
      <c r="S11" s="81">
        <v>0</v>
      </c>
      <c r="T11" s="86">
        <v>0</v>
      </c>
      <c r="U11" s="83">
        <v>0</v>
      </c>
      <c r="V11" s="84">
        <v>0</v>
      </c>
      <c r="W11" s="85">
        <v>0</v>
      </c>
      <c r="X11" s="81">
        <v>0</v>
      </c>
      <c r="Y11" s="86">
        <v>0</v>
      </c>
      <c r="Z11" s="87" t="s">
        <v>38</v>
      </c>
      <c r="AA11" s="88" t="s">
        <v>39</v>
      </c>
      <c r="AB11" s="89" t="s">
        <v>40</v>
      </c>
      <c r="AC11" s="90" t="s">
        <v>323</v>
      </c>
    </row>
    <row r="12" spans="1:29" ht="18" customHeight="1">
      <c r="A12" s="199">
        <v>5005540004</v>
      </c>
      <c r="B12" s="91">
        <v>60</v>
      </c>
      <c r="C12" s="95" t="s">
        <v>321</v>
      </c>
      <c r="D12" s="92" t="s">
        <v>124</v>
      </c>
      <c r="E12" s="71" t="s">
        <v>182</v>
      </c>
      <c r="F12" s="200" t="s">
        <v>324</v>
      </c>
      <c r="G12" s="201">
        <v>100000</v>
      </c>
      <c r="H12" s="74"/>
      <c r="I12" s="74">
        <f t="shared" si="1"/>
        <v>100000</v>
      </c>
      <c r="J12" s="74">
        <f t="shared" si="2"/>
        <v>200000</v>
      </c>
      <c r="K12" s="74">
        <f t="shared" si="3"/>
        <v>200000</v>
      </c>
      <c r="L12" s="75">
        <v>100000</v>
      </c>
      <c r="M12" s="76">
        <v>0</v>
      </c>
      <c r="N12" s="77">
        <v>200000</v>
      </c>
      <c r="O12" s="76">
        <v>0</v>
      </c>
      <c r="P12" s="77">
        <v>200000</v>
      </c>
      <c r="Q12" s="79">
        <v>0</v>
      </c>
      <c r="R12" s="85">
        <v>0</v>
      </c>
      <c r="S12" s="81">
        <v>0</v>
      </c>
      <c r="T12" s="86">
        <v>0</v>
      </c>
      <c r="U12" s="83">
        <v>0</v>
      </c>
      <c r="V12" s="84">
        <v>0</v>
      </c>
      <c r="W12" s="85">
        <v>0</v>
      </c>
      <c r="X12" s="81">
        <v>0</v>
      </c>
      <c r="Y12" s="86">
        <v>0</v>
      </c>
      <c r="Z12" s="87" t="s">
        <v>38</v>
      </c>
      <c r="AA12" s="88" t="s">
        <v>39</v>
      </c>
      <c r="AB12" s="89" t="s">
        <v>40</v>
      </c>
      <c r="AC12" s="90" t="s">
        <v>323</v>
      </c>
    </row>
    <row r="13" spans="1:29" ht="18" customHeight="1">
      <c r="A13" s="199">
        <v>5315520002</v>
      </c>
      <c r="B13" s="70">
        <v>60</v>
      </c>
      <c r="C13" s="71" t="s">
        <v>321</v>
      </c>
      <c r="D13" s="71" t="s">
        <v>64</v>
      </c>
      <c r="E13" s="71" t="s">
        <v>134</v>
      </c>
      <c r="F13" s="200" t="s">
        <v>325</v>
      </c>
      <c r="G13" s="201">
        <v>531349</v>
      </c>
      <c r="H13" s="74">
        <v>381239</v>
      </c>
      <c r="I13" s="74">
        <f t="shared" si="1"/>
        <v>150110</v>
      </c>
      <c r="J13" s="74">
        <f t="shared" si="2"/>
        <v>0</v>
      </c>
      <c r="K13" s="74">
        <f t="shared" si="3"/>
        <v>0</v>
      </c>
      <c r="L13" s="75">
        <v>150110</v>
      </c>
      <c r="M13" s="76">
        <v>0</v>
      </c>
      <c r="N13" s="77">
        <v>0</v>
      </c>
      <c r="O13" s="76">
        <v>0</v>
      </c>
      <c r="P13" s="77">
        <v>0</v>
      </c>
      <c r="Q13" s="79">
        <v>0</v>
      </c>
      <c r="R13" s="85">
        <v>0</v>
      </c>
      <c r="S13" s="81">
        <v>0</v>
      </c>
      <c r="T13" s="86">
        <v>0</v>
      </c>
      <c r="U13" s="83">
        <v>0</v>
      </c>
      <c r="V13" s="84">
        <v>0</v>
      </c>
      <c r="W13" s="85">
        <v>0</v>
      </c>
      <c r="X13" s="81">
        <v>0</v>
      </c>
      <c r="Y13" s="86">
        <v>0</v>
      </c>
      <c r="Z13" s="87" t="s">
        <v>254</v>
      </c>
      <c r="AA13" s="88" t="s">
        <v>61</v>
      </c>
      <c r="AB13" s="96" t="s">
        <v>97</v>
      </c>
      <c r="AC13" s="90" t="s">
        <v>323</v>
      </c>
    </row>
    <row r="14" spans="1:29" ht="18" customHeight="1">
      <c r="A14" s="199">
        <v>5315520003</v>
      </c>
      <c r="B14" s="94">
        <v>60</v>
      </c>
      <c r="C14" s="95" t="s">
        <v>321</v>
      </c>
      <c r="D14" s="95" t="s">
        <v>326</v>
      </c>
      <c r="E14" s="92" t="s">
        <v>134</v>
      </c>
      <c r="F14" s="200" t="s">
        <v>327</v>
      </c>
      <c r="G14" s="201">
        <v>734413</v>
      </c>
      <c r="H14" s="74">
        <v>461214</v>
      </c>
      <c r="I14" s="74">
        <f t="shared" si="1"/>
        <v>223199</v>
      </c>
      <c r="J14" s="74">
        <f t="shared" si="2"/>
        <v>50000</v>
      </c>
      <c r="K14" s="74">
        <f t="shared" si="3"/>
        <v>0</v>
      </c>
      <c r="L14" s="75">
        <v>0</v>
      </c>
      <c r="M14" s="76">
        <v>0</v>
      </c>
      <c r="N14" s="77">
        <v>0</v>
      </c>
      <c r="O14" s="76">
        <v>0</v>
      </c>
      <c r="P14" s="77">
        <v>0</v>
      </c>
      <c r="Q14" s="79">
        <v>0</v>
      </c>
      <c r="R14" s="85">
        <v>189719</v>
      </c>
      <c r="S14" s="81">
        <v>42500</v>
      </c>
      <c r="T14" s="86">
        <v>0</v>
      </c>
      <c r="U14" s="83">
        <v>33480</v>
      </c>
      <c r="V14" s="84">
        <v>7500</v>
      </c>
      <c r="W14" s="85">
        <v>0</v>
      </c>
      <c r="X14" s="81">
        <v>0</v>
      </c>
      <c r="Y14" s="86">
        <v>0</v>
      </c>
      <c r="Z14" s="87" t="s">
        <v>72</v>
      </c>
      <c r="AA14" s="88" t="s">
        <v>172</v>
      </c>
      <c r="AB14" s="96" t="s">
        <v>97</v>
      </c>
      <c r="AC14" s="90" t="s">
        <v>323</v>
      </c>
    </row>
    <row r="15" spans="1:29" ht="18" customHeight="1" thickBot="1">
      <c r="A15" s="202">
        <v>5625530004</v>
      </c>
      <c r="B15" s="101">
        <v>60</v>
      </c>
      <c r="C15" s="102" t="s">
        <v>321</v>
      </c>
      <c r="D15" s="102" t="s">
        <v>64</v>
      </c>
      <c r="E15" s="102" t="s">
        <v>182</v>
      </c>
      <c r="F15" s="203" t="s">
        <v>328</v>
      </c>
      <c r="G15" s="204">
        <v>39978</v>
      </c>
      <c r="H15" s="105">
        <v>0</v>
      </c>
      <c r="I15" s="105">
        <f t="shared" si="1"/>
        <v>21890</v>
      </c>
      <c r="J15" s="105">
        <f t="shared" si="2"/>
        <v>0</v>
      </c>
      <c r="K15" s="105">
        <f t="shared" si="3"/>
        <v>0</v>
      </c>
      <c r="L15" s="106">
        <v>21890</v>
      </c>
      <c r="M15" s="107">
        <v>0</v>
      </c>
      <c r="N15" s="108">
        <v>0</v>
      </c>
      <c r="O15" s="107">
        <v>0</v>
      </c>
      <c r="P15" s="108">
        <v>0</v>
      </c>
      <c r="Q15" s="110">
        <v>0</v>
      </c>
      <c r="R15" s="116">
        <v>0</v>
      </c>
      <c r="S15" s="112">
        <v>0</v>
      </c>
      <c r="T15" s="117">
        <v>0</v>
      </c>
      <c r="U15" s="114">
        <v>0</v>
      </c>
      <c r="V15" s="115">
        <v>0</v>
      </c>
      <c r="W15" s="116">
        <v>0</v>
      </c>
      <c r="X15" s="112">
        <v>0</v>
      </c>
      <c r="Y15" s="117">
        <v>0</v>
      </c>
      <c r="Z15" s="118" t="s">
        <v>38</v>
      </c>
      <c r="AA15" s="119" t="s">
        <v>39</v>
      </c>
      <c r="AB15" s="120" t="s">
        <v>90</v>
      </c>
      <c r="AC15" s="121" t="s">
        <v>323</v>
      </c>
    </row>
  </sheetData>
  <sheetProtection/>
  <protectedRanges>
    <protectedRange sqref="A2 F4:F5" name="Oblast7"/>
    <protectedRange sqref="Z16:AC1602" name="Oblast6"/>
    <protectedRange sqref="W16:Y1812" name="Oblast5"/>
    <protectedRange sqref="U16:V1686" name="Oblast4"/>
    <protectedRange sqref="R16:T1518" name="Oblast3"/>
    <protectedRange sqref="F3" name="Oblast7_1"/>
    <protectedRange sqref="A10:A15" name="Oblast1_5"/>
    <protectedRange sqref="B10:B15" name="Oblast1_1_1_2"/>
    <protectedRange sqref="C14:E14 C10:C13 E10:E13 C15 E15" name="Oblast1_2_2"/>
    <protectedRange sqref="F10:F15" name="Oblast1_3_2"/>
  </protectedRanges>
  <mergeCells count="4">
    <mergeCell ref="A4:G4"/>
    <mergeCell ref="A1:G1"/>
    <mergeCell ref="A2:G2"/>
    <mergeCell ref="A3:G3"/>
  </mergeCells>
  <conditionalFormatting sqref="D9:F15">
    <cfRule type="cellIs" priority="1" dxfId="4" operator="equal" stopIfTrue="1">
      <formula>"N"</formula>
    </cfRule>
    <cfRule type="cellIs" priority="2" dxfId="1" operator="equal" stopIfTrue="1">
      <formula>"G"</formula>
    </cfRule>
  </conditionalFormatting>
  <conditionalFormatting sqref="B9:B15 B5:B7">
    <cfRule type="cellIs" priority="3" dxfId="1" operator="equal" stopIfTrue="1">
      <formula>50</formula>
    </cfRule>
    <cfRule type="cellIs" priority="4" dxfId="4" operator="between" stopIfTrue="1">
      <formula>61</formula>
      <formula>69</formula>
    </cfRule>
    <cfRule type="cellIs" priority="5" dxfId="3" operator="between" stopIfTrue="1">
      <formula>51</formula>
      <formula>59</formula>
    </cfRule>
  </conditionalFormatting>
  <conditionalFormatting sqref="C9:C15">
    <cfRule type="cellIs" priority="6" dxfId="2" operator="equal" stopIfTrue="1">
      <formula>"c1"</formula>
    </cfRule>
    <cfRule type="cellIs" priority="7" dxfId="1" operator="equal" stopIfTrue="1">
      <formula>"d"</formula>
    </cfRule>
    <cfRule type="cellIs" priority="8" dxfId="0" operator="equal" stopIfTrue="1">
      <formula>"a5"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Kubovský;910;225131 246</dc:creator>
  <cp:keywords/>
  <dc:description/>
  <cp:lastModifiedBy>Radim Cenek</cp:lastModifiedBy>
  <cp:lastPrinted>2011-11-15T07:36:34Z</cp:lastPrinted>
  <dcterms:created xsi:type="dcterms:W3CDTF">2011-11-14T18:04:47Z</dcterms:created>
  <dcterms:modified xsi:type="dcterms:W3CDTF">2012-01-11T15:06:09Z</dcterms:modified>
  <cp:category/>
  <cp:version/>
  <cp:contentType/>
  <cp:contentStatus/>
</cp:coreProperties>
</file>